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hn\Dropbox\Electronics\Arduino\_Battery Tester\"/>
    </mc:Choice>
  </mc:AlternateContent>
  <xr:revisionPtr revIDLastSave="0" documentId="13_ncr:1_{D47B2722-EA54-4771-A616-ABA7D66AF909}" xr6:coauthVersionLast="47" xr6:coauthVersionMax="47" xr10:uidLastSave="{00000000-0000-0000-0000-000000000000}"/>
  <bookViews>
    <workbookView xWindow="2625" yWindow="1455" windowWidth="20310" windowHeight="14205" tabRatio="825" activeTab="1" xr2:uid="{4CA2CE27-5A26-45F9-ADC2-41248FB43811}"/>
  </bookViews>
  <sheets>
    <sheet name="Error Calculator" sheetId="1" r:id="rId1"/>
    <sheet name="Running Error Values 2 (3)" sheetId="6" r:id="rId2"/>
    <sheet name="Running Error Values 2 (2)" sheetId="4" r:id="rId3"/>
    <sheet name="Running Error Values 2" sheetId="3" r:id="rId4"/>
    <sheet name="Running Error Values" sheetId="2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3" i="6" l="1"/>
  <c r="C83" i="6" s="1"/>
  <c r="B82" i="6"/>
  <c r="C82" i="6" s="1"/>
  <c r="B81" i="6"/>
  <c r="C81" i="6" s="1"/>
  <c r="B80" i="6"/>
  <c r="C80" i="6" s="1"/>
  <c r="B79" i="6"/>
  <c r="C79" i="6" s="1"/>
  <c r="B78" i="6"/>
  <c r="C78" i="6" s="1"/>
  <c r="B77" i="6"/>
  <c r="C77" i="6" s="1"/>
  <c r="B76" i="6"/>
  <c r="C76" i="6" s="1"/>
  <c r="B75" i="6"/>
  <c r="C75" i="6" s="1"/>
  <c r="B74" i="6"/>
  <c r="C74" i="6" s="1"/>
  <c r="B73" i="6"/>
  <c r="C73" i="6" s="1"/>
  <c r="B72" i="6"/>
  <c r="C72" i="6" s="1"/>
  <c r="B71" i="6"/>
  <c r="C71" i="6" s="1"/>
  <c r="B70" i="6"/>
  <c r="C70" i="6" s="1"/>
  <c r="B69" i="6"/>
  <c r="C69" i="6" s="1"/>
  <c r="B68" i="6"/>
  <c r="C68" i="6" s="1"/>
  <c r="B67" i="6"/>
  <c r="C67" i="6" s="1"/>
  <c r="B66" i="6"/>
  <c r="C66" i="6" s="1"/>
  <c r="B65" i="6"/>
  <c r="C65" i="6" s="1"/>
  <c r="B64" i="6"/>
  <c r="C64" i="6" s="1"/>
  <c r="B63" i="6"/>
  <c r="C63" i="6" s="1"/>
  <c r="B62" i="6"/>
  <c r="C62" i="6" s="1"/>
  <c r="B61" i="6"/>
  <c r="C61" i="6" s="1"/>
  <c r="B60" i="6"/>
  <c r="C60" i="6" s="1"/>
  <c r="B59" i="6"/>
  <c r="C59" i="6" s="1"/>
  <c r="B58" i="6"/>
  <c r="C58" i="6" s="1"/>
  <c r="B57" i="6"/>
  <c r="C57" i="6" s="1"/>
  <c r="B56" i="6"/>
  <c r="C56" i="6" s="1"/>
  <c r="B55" i="6"/>
  <c r="C55" i="6" s="1"/>
  <c r="B54" i="6"/>
  <c r="C54" i="6" s="1"/>
  <c r="B53" i="6"/>
  <c r="C53" i="6" s="1"/>
  <c r="B52" i="6"/>
  <c r="C52" i="6" s="1"/>
  <c r="B51" i="6"/>
  <c r="C51" i="6" s="1"/>
  <c r="B50" i="6"/>
  <c r="C50" i="6" s="1"/>
  <c r="B49" i="6"/>
  <c r="C49" i="6" s="1"/>
  <c r="B48" i="6"/>
  <c r="C48" i="6" s="1"/>
  <c r="B47" i="6"/>
  <c r="C47" i="6" s="1"/>
  <c r="B46" i="6"/>
  <c r="C46" i="6" s="1"/>
  <c r="B45" i="6"/>
  <c r="C45" i="6" s="1"/>
  <c r="B44" i="6"/>
  <c r="C44" i="6" s="1"/>
  <c r="B43" i="6"/>
  <c r="C43" i="6" s="1"/>
  <c r="B42" i="6"/>
  <c r="C42" i="6" s="1"/>
  <c r="B41" i="6"/>
  <c r="C41" i="6" s="1"/>
  <c r="B40" i="6"/>
  <c r="C40" i="6" s="1"/>
  <c r="B39" i="6"/>
  <c r="C39" i="6" s="1"/>
  <c r="B38" i="6"/>
  <c r="C38" i="6" s="1"/>
  <c r="B37" i="6"/>
  <c r="C37" i="6" s="1"/>
  <c r="B36" i="6"/>
  <c r="C36" i="6" s="1"/>
  <c r="B35" i="6"/>
  <c r="C35" i="6" s="1"/>
  <c r="B34" i="6"/>
  <c r="C34" i="6" s="1"/>
  <c r="B33" i="6"/>
  <c r="C33" i="6" s="1"/>
  <c r="B32" i="6"/>
  <c r="C32" i="6" s="1"/>
  <c r="B31" i="6"/>
  <c r="C31" i="6" s="1"/>
  <c r="B30" i="6"/>
  <c r="C30" i="6" s="1"/>
  <c r="B29" i="6"/>
  <c r="C29" i="6" s="1"/>
  <c r="B28" i="6"/>
  <c r="C28" i="6" s="1"/>
  <c r="B27" i="6"/>
  <c r="C27" i="6" s="1"/>
  <c r="B26" i="6"/>
  <c r="C26" i="6" s="1"/>
  <c r="B25" i="6"/>
  <c r="C25" i="6" s="1"/>
  <c r="B24" i="6"/>
  <c r="C24" i="6" s="1"/>
  <c r="B23" i="6"/>
  <c r="C23" i="6" s="1"/>
  <c r="B22" i="6"/>
  <c r="C22" i="6" s="1"/>
  <c r="B21" i="6"/>
  <c r="C21" i="6" s="1"/>
  <c r="B20" i="6"/>
  <c r="C20" i="6" s="1"/>
  <c r="B19" i="6"/>
  <c r="C19" i="6" s="1"/>
  <c r="B18" i="6"/>
  <c r="C18" i="6" s="1"/>
  <c r="B17" i="6"/>
  <c r="C17" i="6" s="1"/>
  <c r="B16" i="6"/>
  <c r="C16" i="6" s="1"/>
  <c r="B15" i="6"/>
  <c r="C15" i="6" s="1"/>
  <c r="B14" i="6"/>
  <c r="C14" i="6" s="1"/>
  <c r="B13" i="6"/>
  <c r="C13" i="6" s="1"/>
  <c r="B12" i="6"/>
  <c r="C12" i="6" s="1"/>
  <c r="B11" i="6"/>
  <c r="C11" i="6" s="1"/>
  <c r="B10" i="6"/>
  <c r="C10" i="6" s="1"/>
  <c r="B9" i="6"/>
  <c r="C9" i="6" s="1"/>
  <c r="B8" i="6"/>
  <c r="C8" i="6" s="1"/>
  <c r="B7" i="6"/>
  <c r="C7" i="6" s="1"/>
  <c r="B6" i="6"/>
  <c r="C6" i="6" s="1"/>
  <c r="B5" i="6"/>
  <c r="C5" i="6" s="1"/>
  <c r="B4" i="6"/>
  <c r="C4" i="6" s="1"/>
  <c r="B3" i="6"/>
  <c r="C3" i="6" s="1"/>
  <c r="B2" i="6"/>
  <c r="C2" i="6" s="1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5" i="4"/>
  <c r="B47" i="4"/>
  <c r="C47" i="4" s="1"/>
  <c r="B48" i="4"/>
  <c r="C48" i="4"/>
  <c r="B49" i="4"/>
  <c r="C49" i="4" s="1"/>
  <c r="B50" i="4"/>
  <c r="C50" i="4"/>
  <c r="B51" i="4"/>
  <c r="C51" i="4" s="1"/>
  <c r="D83" i="4" s="1"/>
  <c r="B52" i="4"/>
  <c r="C52" i="4"/>
  <c r="B53" i="4"/>
  <c r="C53" i="4" s="1"/>
  <c r="B54" i="4"/>
  <c r="C54" i="4"/>
  <c r="B55" i="4"/>
  <c r="C55" i="4" s="1"/>
  <c r="B56" i="4"/>
  <c r="C56" i="4"/>
  <c r="B57" i="4"/>
  <c r="C57" i="4" s="1"/>
  <c r="B58" i="4"/>
  <c r="C58" i="4"/>
  <c r="B59" i="4"/>
  <c r="C59" i="4" s="1"/>
  <c r="B60" i="4"/>
  <c r="C60" i="4"/>
  <c r="B61" i="4"/>
  <c r="C61" i="4" s="1"/>
  <c r="B62" i="4"/>
  <c r="C62" i="4"/>
  <c r="B63" i="4"/>
  <c r="C63" i="4" s="1"/>
  <c r="B64" i="4"/>
  <c r="C64" i="4"/>
  <c r="B65" i="4"/>
  <c r="C65" i="4" s="1"/>
  <c r="B66" i="4"/>
  <c r="C66" i="4"/>
  <c r="B67" i="4"/>
  <c r="C67" i="4" s="1"/>
  <c r="B68" i="4"/>
  <c r="C68" i="4"/>
  <c r="B69" i="4"/>
  <c r="C69" i="4" s="1"/>
  <c r="B70" i="4"/>
  <c r="C70" i="4"/>
  <c r="B71" i="4"/>
  <c r="C71" i="4" s="1"/>
  <c r="B72" i="4"/>
  <c r="C72" i="4"/>
  <c r="B73" i="4"/>
  <c r="C73" i="4" s="1"/>
  <c r="B74" i="4"/>
  <c r="C74" i="4"/>
  <c r="B75" i="4"/>
  <c r="C75" i="4" s="1"/>
  <c r="B76" i="4"/>
  <c r="C76" i="4"/>
  <c r="B77" i="4"/>
  <c r="C77" i="4" s="1"/>
  <c r="B78" i="4"/>
  <c r="C78" i="4"/>
  <c r="B79" i="4"/>
  <c r="C79" i="4" s="1"/>
  <c r="B80" i="4"/>
  <c r="C80" i="4"/>
  <c r="B81" i="4"/>
  <c r="C81" i="4" s="1"/>
  <c r="B82" i="4"/>
  <c r="C82" i="4"/>
  <c r="B83" i="4"/>
  <c r="C83" i="4" s="1"/>
  <c r="B84" i="4"/>
  <c r="C84" i="4"/>
  <c r="B85" i="4"/>
  <c r="C85" i="4" s="1"/>
  <c r="B86" i="4"/>
  <c r="C86" i="4"/>
  <c r="B87" i="4"/>
  <c r="C87" i="4" s="1"/>
  <c r="B88" i="4"/>
  <c r="C88" i="4"/>
  <c r="B89" i="4"/>
  <c r="C89" i="4" s="1"/>
  <c r="B90" i="4"/>
  <c r="C90" i="4"/>
  <c r="B91" i="4"/>
  <c r="C91" i="4" s="1"/>
  <c r="D91" i="4"/>
  <c r="B46" i="4"/>
  <c r="C46" i="4" s="1"/>
  <c r="B45" i="4"/>
  <c r="C45" i="4" s="1"/>
  <c r="B44" i="4"/>
  <c r="C44" i="4" s="1"/>
  <c r="B43" i="4"/>
  <c r="C43" i="4" s="1"/>
  <c r="B42" i="4"/>
  <c r="C42" i="4" s="1"/>
  <c r="B41" i="4"/>
  <c r="C41" i="4" s="1"/>
  <c r="B40" i="4"/>
  <c r="C40" i="4" s="1"/>
  <c r="B39" i="4"/>
  <c r="C39" i="4" s="1"/>
  <c r="B38" i="4"/>
  <c r="C38" i="4" s="1"/>
  <c r="C37" i="4"/>
  <c r="B37" i="4"/>
  <c r="B36" i="4"/>
  <c r="C36" i="4" s="1"/>
  <c r="B35" i="4"/>
  <c r="C35" i="4" s="1"/>
  <c r="B34" i="4"/>
  <c r="C34" i="4" s="1"/>
  <c r="C33" i="4"/>
  <c r="B33" i="4"/>
  <c r="B32" i="4"/>
  <c r="C32" i="4" s="1"/>
  <c r="B31" i="4"/>
  <c r="C31" i="4" s="1"/>
  <c r="B30" i="4"/>
  <c r="C30" i="4" s="1"/>
  <c r="B29" i="4"/>
  <c r="C29" i="4" s="1"/>
  <c r="B28" i="4"/>
  <c r="C28" i="4" s="1"/>
  <c r="B27" i="4"/>
  <c r="C27" i="4" s="1"/>
  <c r="B26" i="4"/>
  <c r="C26" i="4" s="1"/>
  <c r="B25" i="4"/>
  <c r="C25" i="4" s="1"/>
  <c r="C24" i="4"/>
  <c r="B24" i="4"/>
  <c r="B23" i="4"/>
  <c r="C23" i="4" s="1"/>
  <c r="B22" i="4"/>
  <c r="C22" i="4" s="1"/>
  <c r="C21" i="4"/>
  <c r="B21" i="4"/>
  <c r="B20" i="4"/>
  <c r="C20" i="4" s="1"/>
  <c r="B19" i="4"/>
  <c r="C19" i="4" s="1"/>
  <c r="B18" i="4"/>
  <c r="C18" i="4" s="1"/>
  <c r="C17" i="4"/>
  <c r="B17" i="4"/>
  <c r="B16" i="4"/>
  <c r="C16" i="4" s="1"/>
  <c r="B15" i="4"/>
  <c r="C15" i="4" s="1"/>
  <c r="B14" i="4"/>
  <c r="C14" i="4" s="1"/>
  <c r="B13" i="4"/>
  <c r="C13" i="4" s="1"/>
  <c r="B12" i="4"/>
  <c r="C12" i="4" s="1"/>
  <c r="B11" i="4"/>
  <c r="C11" i="4" s="1"/>
  <c r="B10" i="4"/>
  <c r="C10" i="4" s="1"/>
  <c r="B9" i="4"/>
  <c r="C9" i="4" s="1"/>
  <c r="B8" i="4"/>
  <c r="C8" i="4" s="1"/>
  <c r="B7" i="4"/>
  <c r="C7" i="4" s="1"/>
  <c r="B6" i="4"/>
  <c r="C6" i="4" s="1"/>
  <c r="B5" i="4"/>
  <c r="C5" i="4" s="1"/>
  <c r="B4" i="4"/>
  <c r="C4" i="4" s="1"/>
  <c r="B3" i="4"/>
  <c r="C3" i="4" s="1"/>
  <c r="B2" i="4"/>
  <c r="C2" i="4" s="1"/>
  <c r="B34" i="3"/>
  <c r="C34" i="3" s="1"/>
  <c r="B35" i="3"/>
  <c r="C35" i="3" s="1"/>
  <c r="B36" i="3"/>
  <c r="C36" i="3"/>
  <c r="B37" i="3"/>
  <c r="C37" i="3" s="1"/>
  <c r="B38" i="3"/>
  <c r="C38" i="3" s="1"/>
  <c r="B39" i="3"/>
  <c r="C39" i="3" s="1"/>
  <c r="B40" i="3"/>
  <c r="C40" i="3"/>
  <c r="B41" i="3"/>
  <c r="C41" i="3" s="1"/>
  <c r="B42" i="3"/>
  <c r="C42" i="3" s="1"/>
  <c r="B43" i="3"/>
  <c r="C43" i="3" s="1"/>
  <c r="B44" i="3"/>
  <c r="C44" i="3"/>
  <c r="B45" i="3"/>
  <c r="C45" i="3" s="1"/>
  <c r="B46" i="3"/>
  <c r="C46" i="3"/>
  <c r="B33" i="3"/>
  <c r="C33" i="3" s="1"/>
  <c r="B32" i="3"/>
  <c r="C32" i="3" s="1"/>
  <c r="B31" i="3"/>
  <c r="C31" i="3" s="1"/>
  <c r="B30" i="3"/>
  <c r="C30" i="3" s="1"/>
  <c r="B29" i="3"/>
  <c r="C29" i="3" s="1"/>
  <c r="B28" i="3"/>
  <c r="C28" i="3" s="1"/>
  <c r="B27" i="3"/>
  <c r="C27" i="3" s="1"/>
  <c r="B26" i="3"/>
  <c r="C26" i="3" s="1"/>
  <c r="B25" i="3"/>
  <c r="C25" i="3" s="1"/>
  <c r="B24" i="3"/>
  <c r="C24" i="3" s="1"/>
  <c r="B23" i="3"/>
  <c r="C23" i="3" s="1"/>
  <c r="B22" i="3"/>
  <c r="C22" i="3" s="1"/>
  <c r="B21" i="3"/>
  <c r="C21" i="3" s="1"/>
  <c r="B20" i="3"/>
  <c r="C20" i="3" s="1"/>
  <c r="B19" i="3"/>
  <c r="C19" i="3" s="1"/>
  <c r="B18" i="3"/>
  <c r="C18" i="3" s="1"/>
  <c r="B17" i="3"/>
  <c r="C17" i="3" s="1"/>
  <c r="B16" i="3"/>
  <c r="C16" i="3" s="1"/>
  <c r="B15" i="3"/>
  <c r="C15" i="3" s="1"/>
  <c r="B14" i="3"/>
  <c r="C14" i="3" s="1"/>
  <c r="B13" i="3"/>
  <c r="C13" i="3" s="1"/>
  <c r="B12" i="3"/>
  <c r="C12" i="3" s="1"/>
  <c r="B11" i="3"/>
  <c r="C11" i="3" s="1"/>
  <c r="B10" i="3"/>
  <c r="C10" i="3" s="1"/>
  <c r="B9" i="3"/>
  <c r="C9" i="3" s="1"/>
  <c r="B8" i="3"/>
  <c r="C8" i="3" s="1"/>
  <c r="B7" i="3"/>
  <c r="C7" i="3" s="1"/>
  <c r="B6" i="3"/>
  <c r="C6" i="3" s="1"/>
  <c r="B5" i="3"/>
  <c r="C5" i="3" s="1"/>
  <c r="B4" i="3"/>
  <c r="C4" i="3" s="1"/>
  <c r="B3" i="3"/>
  <c r="C3" i="3" s="1"/>
  <c r="B2" i="3"/>
  <c r="C2" i="3" s="1"/>
  <c r="G23" i="2"/>
  <c r="H23" i="2" s="1"/>
  <c r="G24" i="2"/>
  <c r="H24" i="2" s="1"/>
  <c r="G25" i="2"/>
  <c r="H25" i="2"/>
  <c r="G26" i="2"/>
  <c r="H26" i="2" s="1"/>
  <c r="G27" i="2"/>
  <c r="H27" i="2" s="1"/>
  <c r="G28" i="2"/>
  <c r="H28" i="2"/>
  <c r="G29" i="2"/>
  <c r="H29" i="2"/>
  <c r="G30" i="2"/>
  <c r="H30" i="2" s="1"/>
  <c r="G31" i="2"/>
  <c r="H31" i="2" s="1"/>
  <c r="G32" i="2"/>
  <c r="H32" i="2"/>
  <c r="G33" i="2"/>
  <c r="H33" i="2"/>
  <c r="G14" i="2"/>
  <c r="H14" i="2" s="1"/>
  <c r="G15" i="2"/>
  <c r="H15" i="2" s="1"/>
  <c r="G16" i="2"/>
  <c r="H16" i="2" s="1"/>
  <c r="G17" i="2"/>
  <c r="H17" i="2" s="1"/>
  <c r="G18" i="2"/>
  <c r="H18" i="2" s="1"/>
  <c r="G19" i="2"/>
  <c r="H19" i="2" s="1"/>
  <c r="G20" i="2"/>
  <c r="H20" i="2" s="1"/>
  <c r="G21" i="2"/>
  <c r="H21" i="2" s="1"/>
  <c r="G22" i="2"/>
  <c r="H22" i="2" s="1"/>
  <c r="G3" i="2"/>
  <c r="H3" i="2" s="1"/>
  <c r="G4" i="2"/>
  <c r="H4" i="2" s="1"/>
  <c r="G5" i="2"/>
  <c r="H5" i="2" s="1"/>
  <c r="G6" i="2"/>
  <c r="H6" i="2" s="1"/>
  <c r="G7" i="2"/>
  <c r="H7" i="2" s="1"/>
  <c r="G8" i="2"/>
  <c r="H8" i="2" s="1"/>
  <c r="G9" i="2"/>
  <c r="H9" i="2" s="1"/>
  <c r="G10" i="2"/>
  <c r="H10" i="2" s="1"/>
  <c r="G11" i="2"/>
  <c r="H11" i="2" s="1"/>
  <c r="G12" i="2"/>
  <c r="H12" i="2" s="1"/>
  <c r="G13" i="2"/>
  <c r="H13" i="2" s="1"/>
  <c r="G2" i="2"/>
  <c r="B8" i="1"/>
  <c r="B5" i="1"/>
  <c r="B4" i="1"/>
  <c r="D81" i="6" l="1"/>
  <c r="D65" i="6"/>
  <c r="D64" i="6"/>
  <c r="D57" i="6"/>
  <c r="D80" i="6"/>
  <c r="D72" i="6"/>
  <c r="D73" i="6"/>
  <c r="D56" i="6"/>
  <c r="D41" i="6"/>
  <c r="D49" i="6"/>
  <c r="D40" i="6"/>
  <c r="D48" i="6"/>
  <c r="D6" i="6"/>
  <c r="D8" i="6"/>
  <c r="D10" i="6"/>
  <c r="D12" i="6"/>
  <c r="D14" i="6"/>
  <c r="D16" i="6"/>
  <c r="D18" i="6"/>
  <c r="D20" i="6"/>
  <c r="D22" i="6"/>
  <c r="D24" i="6"/>
  <c r="D26" i="6"/>
  <c r="D28" i="6"/>
  <c r="D30" i="6"/>
  <c r="D32" i="6"/>
  <c r="D34" i="6"/>
  <c r="D38" i="6"/>
  <c r="D39" i="6"/>
  <c r="D46" i="6"/>
  <c r="D47" i="6"/>
  <c r="D54" i="6"/>
  <c r="D55" i="6"/>
  <c r="D62" i="6"/>
  <c r="D63" i="6"/>
  <c r="D70" i="6"/>
  <c r="D71" i="6"/>
  <c r="D78" i="6"/>
  <c r="D79" i="6"/>
  <c r="D4" i="6"/>
  <c r="D7" i="6"/>
  <c r="D9" i="6"/>
  <c r="D11" i="6"/>
  <c r="E11" i="6" s="1"/>
  <c r="D13" i="6"/>
  <c r="E13" i="6" s="1"/>
  <c r="D15" i="6"/>
  <c r="D17" i="6"/>
  <c r="D19" i="6"/>
  <c r="E19" i="6" s="1"/>
  <c r="D21" i="6"/>
  <c r="E21" i="6" s="1"/>
  <c r="D23" i="6"/>
  <c r="D25" i="6"/>
  <c r="D27" i="6"/>
  <c r="E27" i="6" s="1"/>
  <c r="D29" i="6"/>
  <c r="E29" i="6" s="1"/>
  <c r="D31" i="6"/>
  <c r="D33" i="6"/>
  <c r="D35" i="6"/>
  <c r="E35" i="6" s="1"/>
  <c r="D42" i="6"/>
  <c r="D43" i="6"/>
  <c r="D50" i="6"/>
  <c r="E50" i="6" s="1"/>
  <c r="D51" i="6"/>
  <c r="D58" i="6"/>
  <c r="E58" i="6" s="1"/>
  <c r="D59" i="6"/>
  <c r="D66" i="6"/>
  <c r="E66" i="6" s="1"/>
  <c r="D67" i="6"/>
  <c r="D74" i="6"/>
  <c r="D75" i="6"/>
  <c r="D82" i="6"/>
  <c r="D83" i="6"/>
  <c r="E83" i="6" s="1"/>
  <c r="D5" i="6"/>
  <c r="D3" i="6"/>
  <c r="D36" i="6"/>
  <c r="D37" i="6"/>
  <c r="D44" i="6"/>
  <c r="D45" i="6"/>
  <c r="D52" i="6"/>
  <c r="D53" i="6"/>
  <c r="D60" i="6"/>
  <c r="D61" i="6"/>
  <c r="D68" i="6"/>
  <c r="D69" i="6"/>
  <c r="D76" i="6"/>
  <c r="D77" i="6"/>
  <c r="D79" i="4"/>
  <c r="E79" i="4" s="1"/>
  <c r="D87" i="4"/>
  <c r="D50" i="4"/>
  <c r="D54" i="4"/>
  <c r="D58" i="4"/>
  <c r="D62" i="4"/>
  <c r="D66" i="4"/>
  <c r="D70" i="4"/>
  <c r="D74" i="4"/>
  <c r="D78" i="4"/>
  <c r="D82" i="4"/>
  <c r="D86" i="4"/>
  <c r="D90" i="4"/>
  <c r="D47" i="4"/>
  <c r="E47" i="4" s="1"/>
  <c r="D51" i="4"/>
  <c r="E51" i="4" s="1"/>
  <c r="D55" i="4"/>
  <c r="E55" i="4" s="1"/>
  <c r="D59" i="4"/>
  <c r="E59" i="4" s="1"/>
  <c r="D63" i="4"/>
  <c r="E63" i="4" s="1"/>
  <c r="D67" i="4"/>
  <c r="E67" i="4" s="1"/>
  <c r="D48" i="4"/>
  <c r="E48" i="4" s="1"/>
  <c r="D52" i="4"/>
  <c r="E52" i="4" s="1"/>
  <c r="D56" i="4"/>
  <c r="E56" i="4" s="1"/>
  <c r="D60" i="4"/>
  <c r="E60" i="4" s="1"/>
  <c r="D64" i="4"/>
  <c r="E64" i="4" s="1"/>
  <c r="D68" i="4"/>
  <c r="E68" i="4" s="1"/>
  <c r="D72" i="4"/>
  <c r="D76" i="4"/>
  <c r="D80" i="4"/>
  <c r="D84" i="4"/>
  <c r="E84" i="4" s="1"/>
  <c r="D88" i="4"/>
  <c r="E88" i="4" s="1"/>
  <c r="D49" i="4"/>
  <c r="E49" i="4" s="1"/>
  <c r="D53" i="4"/>
  <c r="D57" i="4"/>
  <c r="E57" i="4" s="1"/>
  <c r="D61" i="4"/>
  <c r="D65" i="4"/>
  <c r="E65" i="4" s="1"/>
  <c r="D69" i="4"/>
  <c r="D73" i="4"/>
  <c r="E73" i="4" s="1"/>
  <c r="D77" i="4"/>
  <c r="D81" i="4"/>
  <c r="E81" i="4" s="1"/>
  <c r="D85" i="4"/>
  <c r="D89" i="4"/>
  <c r="E89" i="4" s="1"/>
  <c r="D71" i="4"/>
  <c r="E71" i="4" s="1"/>
  <c r="D75" i="4"/>
  <c r="E75" i="4" s="1"/>
  <c r="D43" i="4"/>
  <c r="D8" i="4"/>
  <c r="D12" i="4"/>
  <c r="E12" i="4" s="1"/>
  <c r="D16" i="4"/>
  <c r="D20" i="4"/>
  <c r="D24" i="4"/>
  <c r="D36" i="4"/>
  <c r="D40" i="4"/>
  <c r="D4" i="4"/>
  <c r="D5" i="4"/>
  <c r="D9" i="4"/>
  <c r="E9" i="4" s="1"/>
  <c r="D13" i="4"/>
  <c r="D17" i="4"/>
  <c r="E17" i="4" s="1"/>
  <c r="D21" i="4"/>
  <c r="E21" i="4" s="1"/>
  <c r="D25" i="4"/>
  <c r="E25" i="4" s="1"/>
  <c r="D29" i="4"/>
  <c r="D33" i="4"/>
  <c r="D37" i="4"/>
  <c r="D41" i="4"/>
  <c r="E41" i="4" s="1"/>
  <c r="D45" i="4"/>
  <c r="D28" i="4"/>
  <c r="D32" i="4"/>
  <c r="D44" i="4"/>
  <c r="E44" i="4" s="1"/>
  <c r="D3" i="4"/>
  <c r="D6" i="4"/>
  <c r="E6" i="4" s="1"/>
  <c r="D10" i="4"/>
  <c r="D14" i="4"/>
  <c r="E14" i="4" s="1"/>
  <c r="D18" i="4"/>
  <c r="E18" i="4" s="1"/>
  <c r="D22" i="4"/>
  <c r="E22" i="4" s="1"/>
  <c r="D26" i="4"/>
  <c r="D30" i="4"/>
  <c r="E30" i="4" s="1"/>
  <c r="D34" i="4"/>
  <c r="E34" i="4" s="1"/>
  <c r="D38" i="4"/>
  <c r="E38" i="4" s="1"/>
  <c r="D42" i="4"/>
  <c r="D46" i="4"/>
  <c r="E46" i="4" s="1"/>
  <c r="D7" i="4"/>
  <c r="E7" i="4" s="1"/>
  <c r="D11" i="4"/>
  <c r="E11" i="4" s="1"/>
  <c r="D15" i="4"/>
  <c r="D19" i="4"/>
  <c r="E19" i="4" s="1"/>
  <c r="D23" i="4"/>
  <c r="E23" i="4" s="1"/>
  <c r="D27" i="4"/>
  <c r="E27" i="4" s="1"/>
  <c r="D31" i="4"/>
  <c r="D35" i="4"/>
  <c r="E35" i="4" s="1"/>
  <c r="D39" i="4"/>
  <c r="E39" i="4" s="1"/>
  <c r="D36" i="3"/>
  <c r="D40" i="3"/>
  <c r="D44" i="3"/>
  <c r="E44" i="3" s="1"/>
  <c r="D37" i="3"/>
  <c r="E37" i="3" s="1"/>
  <c r="D41" i="3"/>
  <c r="E41" i="3" s="1"/>
  <c r="D45" i="3"/>
  <c r="D34" i="3"/>
  <c r="E34" i="3" s="1"/>
  <c r="D38" i="3"/>
  <c r="E38" i="3" s="1"/>
  <c r="D42" i="3"/>
  <c r="E42" i="3" s="1"/>
  <c r="D46" i="3"/>
  <c r="E46" i="3" s="1"/>
  <c r="D35" i="3"/>
  <c r="E35" i="3" s="1"/>
  <c r="D39" i="3"/>
  <c r="E39" i="3" s="1"/>
  <c r="D43" i="3"/>
  <c r="E43" i="3" s="1"/>
  <c r="D31" i="3"/>
  <c r="D32" i="3"/>
  <c r="D28" i="3"/>
  <c r="D24" i="3"/>
  <c r="D20" i="3"/>
  <c r="D16" i="3"/>
  <c r="D12" i="3"/>
  <c r="D8" i="3"/>
  <c r="D4" i="3"/>
  <c r="D5" i="3"/>
  <c r="D9" i="3"/>
  <c r="E9" i="3" s="1"/>
  <c r="D13" i="3"/>
  <c r="D17" i="3"/>
  <c r="D21" i="3"/>
  <c r="E21" i="3" s="1"/>
  <c r="D25" i="3"/>
  <c r="E25" i="3" s="1"/>
  <c r="D29" i="3"/>
  <c r="D33" i="3"/>
  <c r="D3" i="3"/>
  <c r="D6" i="3"/>
  <c r="E6" i="3" s="1"/>
  <c r="D10" i="3"/>
  <c r="D14" i="3"/>
  <c r="D18" i="3"/>
  <c r="E18" i="3" s="1"/>
  <c r="D22" i="3"/>
  <c r="E22" i="3" s="1"/>
  <c r="D26" i="3"/>
  <c r="D30" i="3"/>
  <c r="D7" i="3"/>
  <c r="D11" i="3"/>
  <c r="E11" i="3" s="1"/>
  <c r="D15" i="3"/>
  <c r="D19" i="3"/>
  <c r="D23" i="3"/>
  <c r="D27" i="3"/>
  <c r="E27" i="3" s="1"/>
  <c r="I25" i="2"/>
  <c r="I29" i="2"/>
  <c r="I33" i="2"/>
  <c r="I24" i="2"/>
  <c r="I26" i="2"/>
  <c r="J26" i="2" s="1"/>
  <c r="I30" i="2"/>
  <c r="J30" i="2" s="1"/>
  <c r="I23" i="2"/>
  <c r="J23" i="2" s="1"/>
  <c r="I27" i="2"/>
  <c r="J27" i="2" s="1"/>
  <c r="I31" i="2"/>
  <c r="I28" i="2"/>
  <c r="J28" i="2" s="1"/>
  <c r="I32" i="2"/>
  <c r="J32" i="2" s="1"/>
  <c r="I21" i="2"/>
  <c r="H2" i="2"/>
  <c r="I16" i="2" s="1"/>
  <c r="B6" i="1"/>
  <c r="B9" i="1" s="1"/>
  <c r="B10" i="1" s="1"/>
  <c r="B12" i="1" s="1"/>
  <c r="B13" i="1" s="1"/>
  <c r="E76" i="6" l="1"/>
  <c r="E60" i="6"/>
  <c r="E44" i="6"/>
  <c r="E68" i="6"/>
  <c r="E52" i="6"/>
  <c r="E36" i="6"/>
  <c r="E67" i="6"/>
  <c r="E51" i="6"/>
  <c r="E71" i="6"/>
  <c r="E55" i="6"/>
  <c r="E39" i="6"/>
  <c r="E22" i="6"/>
  <c r="E73" i="6"/>
  <c r="E14" i="6"/>
  <c r="E30" i="6"/>
  <c r="E5" i="6"/>
  <c r="E75" i="6"/>
  <c r="E59" i="6"/>
  <c r="E43" i="6"/>
  <c r="E79" i="6"/>
  <c r="E63" i="6"/>
  <c r="E47" i="6"/>
  <c r="E4" i="6"/>
  <c r="E31" i="6"/>
  <c r="E15" i="6"/>
  <c r="E7" i="6"/>
  <c r="E34" i="6"/>
  <c r="E26" i="6"/>
  <c r="E18" i="6"/>
  <c r="E10" i="6"/>
  <c r="E69" i="6"/>
  <c r="E53" i="6"/>
  <c r="E37" i="6"/>
  <c r="E74" i="6"/>
  <c r="E42" i="6"/>
  <c r="E78" i="6"/>
  <c r="E62" i="6"/>
  <c r="E46" i="6"/>
  <c r="E32" i="6"/>
  <c r="E24" i="6"/>
  <c r="E16" i="6"/>
  <c r="E8" i="6"/>
  <c r="E48" i="6"/>
  <c r="E56" i="6"/>
  <c r="E57" i="6"/>
  <c r="E40" i="6"/>
  <c r="E6" i="6"/>
  <c r="E64" i="6"/>
  <c r="E77" i="6"/>
  <c r="E61" i="6"/>
  <c r="E45" i="6"/>
  <c r="E82" i="6"/>
  <c r="E33" i="6"/>
  <c r="E25" i="6"/>
  <c r="E17" i="6"/>
  <c r="E9" i="6"/>
  <c r="E70" i="6"/>
  <c r="E54" i="6"/>
  <c r="E38" i="6"/>
  <c r="E28" i="6"/>
  <c r="E20" i="6"/>
  <c r="E12" i="6"/>
  <c r="E49" i="6"/>
  <c r="E72" i="6"/>
  <c r="E65" i="6"/>
  <c r="E23" i="6"/>
  <c r="E41" i="6"/>
  <c r="E80" i="6"/>
  <c r="E81" i="6"/>
  <c r="E76" i="4"/>
  <c r="E82" i="4"/>
  <c r="E66" i="4"/>
  <c r="E50" i="4"/>
  <c r="F52" i="4" s="1"/>
  <c r="E83" i="4"/>
  <c r="E77" i="4"/>
  <c r="E61" i="4"/>
  <c r="E72" i="4"/>
  <c r="F48" i="4"/>
  <c r="F60" i="4"/>
  <c r="F64" i="4"/>
  <c r="F49" i="4"/>
  <c r="F53" i="4"/>
  <c r="F65" i="4"/>
  <c r="F50" i="4"/>
  <c r="F62" i="4"/>
  <c r="F66" i="4"/>
  <c r="F47" i="4"/>
  <c r="F51" i="4"/>
  <c r="F63" i="4"/>
  <c r="F67" i="4"/>
  <c r="E78" i="4"/>
  <c r="E62" i="4"/>
  <c r="E87" i="4"/>
  <c r="E90" i="4"/>
  <c r="E74" i="4"/>
  <c r="E58" i="4"/>
  <c r="E85" i="4"/>
  <c r="E69" i="4"/>
  <c r="F80" i="4" s="1"/>
  <c r="E53" i="4"/>
  <c r="E80" i="4"/>
  <c r="E86" i="4"/>
  <c r="E70" i="4"/>
  <c r="F81" i="4" s="1"/>
  <c r="E54" i="4"/>
  <c r="E91" i="4"/>
  <c r="E5" i="4"/>
  <c r="E36" i="4"/>
  <c r="E45" i="4"/>
  <c r="E29" i="4"/>
  <c r="E13" i="4"/>
  <c r="E40" i="4"/>
  <c r="E16" i="4"/>
  <c r="E31" i="4"/>
  <c r="E15" i="4"/>
  <c r="E42" i="4"/>
  <c r="E26" i="4"/>
  <c r="E10" i="4"/>
  <c r="E32" i="4"/>
  <c r="E37" i="4"/>
  <c r="E24" i="4"/>
  <c r="E8" i="4"/>
  <c r="E28" i="4"/>
  <c r="E33" i="4"/>
  <c r="E4" i="4"/>
  <c r="E20" i="4"/>
  <c r="E43" i="4"/>
  <c r="E45" i="3"/>
  <c r="E40" i="3"/>
  <c r="F34" i="3"/>
  <c r="F41" i="3"/>
  <c r="F35" i="3"/>
  <c r="F36" i="3"/>
  <c r="F45" i="3"/>
  <c r="E36" i="3"/>
  <c r="F42" i="3" s="1"/>
  <c r="E5" i="3"/>
  <c r="E19" i="3"/>
  <c r="E30" i="3"/>
  <c r="E14" i="3"/>
  <c r="E33" i="3"/>
  <c r="E17" i="3"/>
  <c r="E15" i="3"/>
  <c r="E26" i="3"/>
  <c r="E10" i="3"/>
  <c r="E29" i="3"/>
  <c r="E13" i="3"/>
  <c r="E8" i="3"/>
  <c r="E24" i="3"/>
  <c r="E12" i="3"/>
  <c r="E28" i="3"/>
  <c r="E23" i="3"/>
  <c r="E7" i="3"/>
  <c r="E16" i="3"/>
  <c r="E32" i="3"/>
  <c r="E4" i="3"/>
  <c r="E20" i="3"/>
  <c r="E31" i="3"/>
  <c r="J24" i="2"/>
  <c r="K23" i="2"/>
  <c r="K27" i="2"/>
  <c r="K24" i="2"/>
  <c r="K28" i="2"/>
  <c r="K26" i="2"/>
  <c r="J29" i="2"/>
  <c r="J33" i="2"/>
  <c r="J31" i="2"/>
  <c r="K33" i="2" s="1"/>
  <c r="J25" i="2"/>
  <c r="K29" i="2" s="1"/>
  <c r="I19" i="2"/>
  <c r="I22" i="2"/>
  <c r="J22" i="2" s="1"/>
  <c r="I14" i="2"/>
  <c r="I15" i="2"/>
  <c r="J15" i="2" s="1"/>
  <c r="I18" i="2"/>
  <c r="J18" i="2" s="1"/>
  <c r="I17" i="2"/>
  <c r="J17" i="2" s="1"/>
  <c r="I20" i="2"/>
  <c r="J20" i="2" s="1"/>
  <c r="I3" i="2"/>
  <c r="I5" i="2"/>
  <c r="J5" i="2" s="1"/>
  <c r="I9" i="2"/>
  <c r="I13" i="2"/>
  <c r="I7" i="2"/>
  <c r="I6" i="2"/>
  <c r="J6" i="2" s="1"/>
  <c r="I10" i="2"/>
  <c r="J10" i="2" s="1"/>
  <c r="I11" i="2"/>
  <c r="J11" i="2" s="1"/>
  <c r="I4" i="2"/>
  <c r="J4" i="2" s="1"/>
  <c r="I8" i="2"/>
  <c r="J8" i="2" s="1"/>
  <c r="I12" i="2"/>
  <c r="F5" i="6" l="1"/>
  <c r="F37" i="6"/>
  <c r="G37" i="6" s="1"/>
  <c r="F9" i="6"/>
  <c r="G9" i="6" s="1"/>
  <c r="F17" i="6"/>
  <c r="G17" i="6" s="1"/>
  <c r="F25" i="6"/>
  <c r="G25" i="6" s="1"/>
  <c r="F33" i="6"/>
  <c r="G33" i="6" s="1"/>
  <c r="F44" i="6"/>
  <c r="G44" i="6" s="1"/>
  <c r="F60" i="6"/>
  <c r="G60" i="6" s="1"/>
  <c r="F76" i="6"/>
  <c r="G76" i="6" s="1"/>
  <c r="F54" i="6"/>
  <c r="G54" i="6" s="1"/>
  <c r="F6" i="6"/>
  <c r="G6" i="6" s="1"/>
  <c r="F14" i="6"/>
  <c r="G14" i="6" s="1"/>
  <c r="F22" i="6"/>
  <c r="G22" i="6" s="1"/>
  <c r="F30" i="6"/>
  <c r="G30" i="6" s="1"/>
  <c r="F40" i="6"/>
  <c r="G40" i="6" s="1"/>
  <c r="F56" i="6"/>
  <c r="G56" i="6" s="1"/>
  <c r="F72" i="6"/>
  <c r="G72" i="6" s="1"/>
  <c r="F62" i="6"/>
  <c r="G62" i="6" s="1"/>
  <c r="F50" i="6"/>
  <c r="G50" i="6" s="1"/>
  <c r="F66" i="6"/>
  <c r="G66" i="6" s="1"/>
  <c r="F82" i="6"/>
  <c r="G82" i="6" s="1"/>
  <c r="F45" i="6"/>
  <c r="G45" i="6" s="1"/>
  <c r="F11" i="6"/>
  <c r="G11" i="6" s="1"/>
  <c r="F19" i="6"/>
  <c r="G19" i="6" s="1"/>
  <c r="F27" i="6"/>
  <c r="G27" i="6" s="1"/>
  <c r="F35" i="6"/>
  <c r="G35" i="6" s="1"/>
  <c r="F51" i="6"/>
  <c r="G51" i="6" s="1"/>
  <c r="F67" i="6"/>
  <c r="G67" i="6" s="1"/>
  <c r="F83" i="6"/>
  <c r="G83" i="6" s="1"/>
  <c r="F61" i="6"/>
  <c r="G61" i="6" s="1"/>
  <c r="F8" i="6"/>
  <c r="G8" i="6" s="1"/>
  <c r="F16" i="6"/>
  <c r="G16" i="6" s="1"/>
  <c r="F24" i="6"/>
  <c r="G24" i="6" s="1"/>
  <c r="F32" i="6"/>
  <c r="G32" i="6" s="1"/>
  <c r="F47" i="6"/>
  <c r="G47" i="6" s="1"/>
  <c r="F63" i="6"/>
  <c r="G63" i="6" s="1"/>
  <c r="F79" i="6"/>
  <c r="G79" i="6" s="1"/>
  <c r="F70" i="6"/>
  <c r="G70" i="6" s="1"/>
  <c r="F41" i="6"/>
  <c r="G41" i="6" s="1"/>
  <c r="F57" i="6"/>
  <c r="G57" i="6" s="1"/>
  <c r="F73" i="6"/>
  <c r="G73" i="6" s="1"/>
  <c r="F38" i="6"/>
  <c r="G38" i="6" s="1"/>
  <c r="F13" i="6"/>
  <c r="G13" i="6" s="1"/>
  <c r="F21" i="6"/>
  <c r="G21" i="6" s="1"/>
  <c r="F29" i="6"/>
  <c r="G29" i="6" s="1"/>
  <c r="F36" i="6"/>
  <c r="G36" i="6" s="1"/>
  <c r="F52" i="6"/>
  <c r="G52" i="6" s="1"/>
  <c r="F68" i="6"/>
  <c r="G68" i="6" s="1"/>
  <c r="F69" i="6"/>
  <c r="G69" i="6" s="1"/>
  <c r="F10" i="6"/>
  <c r="G10" i="6" s="1"/>
  <c r="F18" i="6"/>
  <c r="G18" i="6" s="1"/>
  <c r="F26" i="6"/>
  <c r="G26" i="6" s="1"/>
  <c r="F34" i="6"/>
  <c r="G34" i="6" s="1"/>
  <c r="F48" i="6"/>
  <c r="G48" i="6" s="1"/>
  <c r="F64" i="6"/>
  <c r="G64" i="6" s="1"/>
  <c r="F80" i="6"/>
  <c r="G80" i="6" s="1"/>
  <c r="F77" i="6"/>
  <c r="G77" i="6" s="1"/>
  <c r="F42" i="6"/>
  <c r="G42" i="6" s="1"/>
  <c r="F58" i="6"/>
  <c r="G58" i="6" s="1"/>
  <c r="F74" i="6"/>
  <c r="G74" i="6" s="1"/>
  <c r="F46" i="6"/>
  <c r="G46" i="6" s="1"/>
  <c r="F7" i="6"/>
  <c r="G7" i="6" s="1"/>
  <c r="F15" i="6"/>
  <c r="G15" i="6" s="1"/>
  <c r="F23" i="6"/>
  <c r="G23" i="6" s="1"/>
  <c r="F31" i="6"/>
  <c r="G31" i="6" s="1"/>
  <c r="F43" i="6"/>
  <c r="G43" i="6" s="1"/>
  <c r="F59" i="6"/>
  <c r="G59" i="6" s="1"/>
  <c r="F75" i="6"/>
  <c r="G75" i="6" s="1"/>
  <c r="F78" i="6"/>
  <c r="G78" i="6" s="1"/>
  <c r="F12" i="6"/>
  <c r="G12" i="6" s="1"/>
  <c r="F20" i="6"/>
  <c r="G20" i="6" s="1"/>
  <c r="F28" i="6"/>
  <c r="G28" i="6" s="1"/>
  <c r="F39" i="6"/>
  <c r="G39" i="6" s="1"/>
  <c r="F55" i="6"/>
  <c r="G55" i="6" s="1"/>
  <c r="F71" i="6"/>
  <c r="G71" i="6" s="1"/>
  <c r="F53" i="6"/>
  <c r="G53" i="6" s="1"/>
  <c r="F49" i="6"/>
  <c r="G49" i="6" s="1"/>
  <c r="F65" i="6"/>
  <c r="G65" i="6" s="1"/>
  <c r="F81" i="6"/>
  <c r="G81" i="6" s="1"/>
  <c r="F89" i="4"/>
  <c r="F73" i="4"/>
  <c r="F83" i="4"/>
  <c r="F69" i="4"/>
  <c r="F79" i="4"/>
  <c r="F78" i="4"/>
  <c r="F76" i="4"/>
  <c r="F77" i="4"/>
  <c r="F91" i="4"/>
  <c r="F75" i="4"/>
  <c r="F59" i="4"/>
  <c r="F90" i="4"/>
  <c r="F74" i="4"/>
  <c r="F58" i="4"/>
  <c r="F61" i="4"/>
  <c r="F88" i="4"/>
  <c r="F72" i="4"/>
  <c r="F56" i="4"/>
  <c r="F85" i="4"/>
  <c r="F87" i="4"/>
  <c r="F71" i="4"/>
  <c r="F55" i="4"/>
  <c r="F86" i="4"/>
  <c r="F70" i="4"/>
  <c r="F54" i="4"/>
  <c r="F57" i="4"/>
  <c r="F84" i="4"/>
  <c r="F68" i="4"/>
  <c r="F82" i="4"/>
  <c r="F45" i="4"/>
  <c r="F41" i="4"/>
  <c r="F37" i="4"/>
  <c r="F33" i="4"/>
  <c r="F29" i="4"/>
  <c r="F25" i="4"/>
  <c r="F21" i="4"/>
  <c r="F17" i="4"/>
  <c r="F13" i="4"/>
  <c r="F9" i="4"/>
  <c r="F5" i="4"/>
  <c r="F44" i="4"/>
  <c r="F40" i="4"/>
  <c r="F36" i="4"/>
  <c r="F32" i="4"/>
  <c r="F28" i="4"/>
  <c r="F24" i="4"/>
  <c r="F20" i="4"/>
  <c r="F16" i="4"/>
  <c r="F12" i="4"/>
  <c r="F8" i="4"/>
  <c r="F42" i="4"/>
  <c r="F38" i="4"/>
  <c r="F22" i="4"/>
  <c r="F18" i="4"/>
  <c r="F10" i="4"/>
  <c r="F43" i="4"/>
  <c r="F39" i="4"/>
  <c r="F35" i="4"/>
  <c r="F31" i="4"/>
  <c r="F27" i="4"/>
  <c r="F23" i="4"/>
  <c r="F19" i="4"/>
  <c r="F15" i="4"/>
  <c r="F11" i="4"/>
  <c r="F7" i="4"/>
  <c r="F46" i="4"/>
  <c r="F34" i="4"/>
  <c r="F30" i="4"/>
  <c r="F26" i="4"/>
  <c r="F14" i="4"/>
  <c r="F6" i="4"/>
  <c r="F40" i="3"/>
  <c r="F38" i="3"/>
  <c r="F43" i="3"/>
  <c r="F46" i="3"/>
  <c r="F37" i="3"/>
  <c r="F44" i="3"/>
  <c r="F39" i="3"/>
  <c r="F33" i="3"/>
  <c r="F29" i="3"/>
  <c r="F25" i="3"/>
  <c r="F21" i="3"/>
  <c r="F17" i="3"/>
  <c r="F13" i="3"/>
  <c r="F9" i="3"/>
  <c r="F5" i="3"/>
  <c r="F32" i="3"/>
  <c r="F28" i="3"/>
  <c r="F24" i="3"/>
  <c r="F20" i="3"/>
  <c r="F16" i="3"/>
  <c r="F12" i="3"/>
  <c r="F8" i="3"/>
  <c r="F31" i="3"/>
  <c r="F27" i="3"/>
  <c r="F23" i="3"/>
  <c r="F19" i="3"/>
  <c r="F15" i="3"/>
  <c r="F11" i="3"/>
  <c r="F7" i="3"/>
  <c r="F30" i="3"/>
  <c r="F26" i="3"/>
  <c r="F22" i="3"/>
  <c r="F18" i="3"/>
  <c r="F14" i="3"/>
  <c r="F10" i="3"/>
  <c r="F6" i="3"/>
  <c r="K30" i="2"/>
  <c r="K25" i="2"/>
  <c r="K31" i="2"/>
  <c r="K32" i="2"/>
  <c r="J12" i="2"/>
  <c r="J9" i="2"/>
  <c r="J16" i="2"/>
  <c r="J7" i="2"/>
  <c r="J21" i="2"/>
  <c r="J13" i="2"/>
  <c r="K15" i="2" s="1"/>
  <c r="J14" i="2"/>
  <c r="K22" i="2" s="1"/>
  <c r="J19" i="2"/>
  <c r="K6" i="2"/>
  <c r="G5" i="6" l="1"/>
  <c r="I2" i="6"/>
  <c r="J2" i="6"/>
  <c r="K5" i="2"/>
  <c r="K17" i="2"/>
  <c r="K14" i="2"/>
  <c r="K19" i="2"/>
  <c r="K20" i="2"/>
  <c r="K16" i="2"/>
  <c r="K10" i="2"/>
  <c r="K21" i="2"/>
  <c r="K18" i="2"/>
  <c r="K13" i="2"/>
  <c r="K9" i="2"/>
  <c r="K12" i="2"/>
  <c r="K7" i="2"/>
  <c r="K8" i="2"/>
  <c r="K11" i="2"/>
</calcChain>
</file>

<file path=xl/sharedStrings.xml><?xml version="1.0" encoding="utf-8"?>
<sst xmlns="http://schemas.openxmlformats.org/spreadsheetml/2006/main" count="308" uniqueCount="291">
  <si>
    <t>seconds</t>
  </si>
  <si>
    <t>difference in seconds</t>
  </si>
  <si>
    <t>Arduino Battery Tester Error Calculator for delaytime_default variable</t>
  </si>
  <si>
    <t>Two consequtive readings</t>
  </si>
  <si>
    <t>milliseconds in one second</t>
  </si>
  <si>
    <t>multiplication factor</t>
  </si>
  <si>
    <t>difference in seconds mult factor</t>
  </si>
  <si>
    <t>New delaytime_default setting (rounded)</t>
  </si>
  <si>
    <t>10:20:27.515 -&gt; Battery Reading = 12.95Vdc 1.05A 13.64W</t>
  </si>
  <si>
    <t>10:21:27.523 -&gt; Battery Reading = 12.83Vdc 1.04A 13.39W</t>
  </si>
  <si>
    <t>10:22:27.527 -&gt; Battery Reading = 12.71Vdc 1.03A 13.14W</t>
  </si>
  <si>
    <t>10:23:27.527 -&gt; Battery Reading = 12.71Vdc 1.03A 13.14W</t>
  </si>
  <si>
    <t>10:24:27.502 -&gt; Battery Reading = 12.77Vdc 1.04A 13.27W</t>
  </si>
  <si>
    <t>10:25:27.495 -&gt; Battery Reading = 12.73Vdc 1.03A 13.17W</t>
  </si>
  <si>
    <t>10:26:27.528 -&gt; Battery Reading = 12.73Vdc 1.03A 13.17W</t>
  </si>
  <si>
    <t>10:27:27.515 -&gt; Battery Reading = 12.71Vdc 1.03A 13.14W</t>
  </si>
  <si>
    <t>10:28:27.502 -&gt; Battery Reading = 12.77Vdc 1.04A 13.27W</t>
  </si>
  <si>
    <t>10:29:27.537 -&gt; Battery Reading = 12.71Vdc 1.03A 13.14W</t>
  </si>
  <si>
    <t>10:30:27.537 -&gt; Battery Reading = 12.74Vdc 1.04A 13.20W</t>
  </si>
  <si>
    <t>10:31:27.545 -&gt; Battery Reading = 12.71Vdc 1.03A 13.14W</t>
  </si>
  <si>
    <t>10:32:27.536 -&gt; Battery Reading = 12.79Vdc 1.04A 13.30W</t>
  </si>
  <si>
    <t>10:33:27.546 -&gt; Battery Reading = 12.79Vdc 1.04A 13.30W</t>
  </si>
  <si>
    <t>10:34:27.527 -&gt; Battery Reading = 12.70Vdc 1.03A 13.11W</t>
  </si>
  <si>
    <t>10:35:27.551 -&gt; Battery Reading = 12.74Vdc 1.04A 13.20W</t>
  </si>
  <si>
    <t>10:36:27.580 -&gt; Battery Reading = 12.71Vdc 1.03A 13.14W</t>
  </si>
  <si>
    <t>10:37:27.552 -&gt; Battery Reading = 12.70Vdc 1.03A 13.11W</t>
  </si>
  <si>
    <t>10:38:27.570 -&gt; Battery Reading = 12.70Vdc 1.03A 13.11W</t>
  </si>
  <si>
    <t>10:39:27.578 -&gt; Battery Reading = 12.76Vdc 1.04A 13.24W</t>
  </si>
  <si>
    <t>10:40:27.578 -&gt; Battery Reading = 12.70Vdc 1.03A 13.11W</t>
  </si>
  <si>
    <t>Error (seconds)</t>
  </si>
  <si>
    <t>Value (seconds)</t>
  </si>
  <si>
    <t xml:space="preserve"> Raw Seconds</t>
  </si>
  <si>
    <t>Running Average (seconds)</t>
  </si>
  <si>
    <t>Running Ave Error (seconds)</t>
  </si>
  <si>
    <t>10:41:27.592 -&gt; Battery Reading = 12.69Vdc 1.03A 13.08W</t>
  </si>
  <si>
    <t>10:42:27.624 -&gt; Battery Reading = 12.79Vdc 1.04A 13.30W</t>
  </si>
  <si>
    <t>10:43:27.620 -&gt; Battery Reading = 12.67Vdc 1.03A 13.05W</t>
  </si>
  <si>
    <t>10:44:27.637 -&gt; Battery Reading = 12.76Vdc 1.04A 13.24W</t>
  </si>
  <si>
    <t>10:45:27.598 -&gt; Battery Reading = 12.67Vdc 1.03A 13.05W</t>
  </si>
  <si>
    <t>10:46:27.631 -&gt; Battery Reading = 12.66Vdc 1.03A 13.02W</t>
  </si>
  <si>
    <t>10:47:27.637 -&gt; Battery Reading = 12.73Vdc 1.03A 13.17W</t>
  </si>
  <si>
    <t>10:48:27.638 -&gt; Battery Reading = 12.66Vdc 1.03A 13.02W</t>
  </si>
  <si>
    <t>10:49:27.662 -&gt; Battery Reading = 12.67Vdc 1.03A 13.05W</t>
  </si>
  <si>
    <t>10:50:27.628 -&gt; Battery Reading = 12.66Vdc 1.03A 13.02W</t>
  </si>
  <si>
    <t>10:51:27.670 -&gt; Battery Reading = 12.79Vdc 1.04A 13.30W</t>
  </si>
  <si>
    <t>RAW DATA</t>
  </si>
  <si>
    <t>10:59:41.250 -&gt; Battery Reading = 12.88Vdc 1.05A 13.48W</t>
  </si>
  <si>
    <t>11:00:41.181 -&gt; Battery Reading = 12.73Vdc 1.03A 13.17W</t>
  </si>
  <si>
    <t>11:01:41.157 -&gt; Battery Reading = 12.67Vdc 1.03A 13.05W</t>
  </si>
  <si>
    <t>11:02:41.085 -&gt; Battery Reading = 12.76Vdc 1.04A 13.24W</t>
  </si>
  <si>
    <t>11:03:41.032 -&gt; Battery Reading = 12.71Vdc 1.03A 13.14W</t>
  </si>
  <si>
    <t>11:04:40.972 -&gt; Battery Reading = 12.66Vdc 1.03A 13.02W</t>
  </si>
  <si>
    <t>11:05:40.922 -&gt; Battery Reading = 12.64Vdc 1.03A 12.99W</t>
  </si>
  <si>
    <t>11:06:40.864 -&gt; Battery Reading = 12.64Vdc 1.03A 12.99W</t>
  </si>
  <si>
    <t>11:07:40.765 -&gt; Battery Reading = 12.64Vdc 1.03A 12.99W</t>
  </si>
  <si>
    <t>11:08:40.750 -&gt; Battery Reading = 12.63Vdc 1.03A 12.96W</t>
  </si>
  <si>
    <t>11:09:40.688 -&gt; Battery Reading = 12.63Vdc 1.03A 12.96W</t>
  </si>
  <si>
    <t>11:10:40.619 -&gt; Battery Reading = 12.61Vdc 1.03A 12.93W</t>
  </si>
  <si>
    <t>11:11:40.582 -&gt; Battery Reading = 12.61Vdc 1.03A 12.93W</t>
  </si>
  <si>
    <t>11:12:40.530 -&gt; Battery Reading = 12.61Vdc 1.03A 12.93W</t>
  </si>
  <si>
    <t>11:13:40.464 -&gt; Battery Reading = 12.60Vdc 1.02A 12.90W</t>
  </si>
  <si>
    <t>11:14:40.388 -&gt; Battery Reading = 12.60Vdc 1.02A 12.90W</t>
  </si>
  <si>
    <t>11:15:40.367 -&gt; Battery Reading = 12.60Vdc 1.02A 12.90W</t>
  </si>
  <si>
    <t>11:16:40.298 -&gt; Battery Reading = 12.60Vdc 1.02A 12.90W</t>
  </si>
  <si>
    <t>11:17:40.210 -&gt; Battery Reading = 12.67Vdc 1.03A 13.05W</t>
  </si>
  <si>
    <t>11:18:40.195 -&gt; Battery Reading = 12.60Vdc 1.02A 12.90W</t>
  </si>
  <si>
    <t>11:19:40.143 -&gt; Battery Reading = 12.60Vdc 1.02A 12.90W</t>
  </si>
  <si>
    <t>11:20:40.083 -&gt; Battery Reading = 12.58Vdc 1.02A 12.87W</t>
  </si>
  <si>
    <t>11:21:40.013 -&gt; Battery Reading = 12.60Vdc 1.02A 12.90W</t>
  </si>
  <si>
    <t>11:22:39.946 -&gt; Battery Reading = 12.58Vdc 1.02A 12.87W</t>
  </si>
  <si>
    <t>11:23:39.889 -&gt; Battery Reading = 12.61Vdc 1.03A 12.93W</t>
  </si>
  <si>
    <t>11:24:39.876 -&gt; Battery Reading = 12.57Vdc 1.02A 12.84W</t>
  </si>
  <si>
    <t>11:25:39.783 -&gt; Battery Reading = 12.64Vdc 1.03A 12.99W</t>
  </si>
  <si>
    <t>11:26:39.758 -&gt; Battery Reading = 12.57Vdc 1.02A 12.84W</t>
  </si>
  <si>
    <t>11:27:39.686 -&gt; Battery Reading = 12.55Vdc 1.02A 12.81W</t>
  </si>
  <si>
    <t>11:28:39.648 -&gt; Battery Reading = 12.55Vdc 1.02A 12.81W</t>
  </si>
  <si>
    <t>11:29:39.563 -&gt; Battery Reading = 12.55Vdc 1.02A 12.81W</t>
  </si>
  <si>
    <t>11:30:39.520 -&gt; Battery Reading = 12.54Vdc 1.02A 12.78W</t>
  </si>
  <si>
    <t>11:31:39.496 -&gt; Battery Reading = 12.54Vdc 1.02A 12.78W</t>
  </si>
  <si>
    <t>11:32:39.419 -&gt; Battery Reading = 12.54Vdc 1.02A 12.78W</t>
  </si>
  <si>
    <t>11:33:39.356 -&gt; Battery Reading = 12.54Vdc 1.02A 12.78W</t>
  </si>
  <si>
    <t>11:34:39.301 -&gt; Battery Reading = 12.52Vdc 1.02A 12.75W</t>
  </si>
  <si>
    <t>11:35:39.258 -&gt; Battery Reading = 12.54Vdc 1.02A 12.78W</t>
  </si>
  <si>
    <t>11:36:39.197 -&gt; Battery Reading = 12.52Vdc 1.02A 12.75W</t>
  </si>
  <si>
    <t>11:37:39.175 -&gt; Battery Reading = 12.54Vdc 1.02A 12.78W</t>
  </si>
  <si>
    <t>11:38:39.087 -&gt; Battery Reading = 12.54Vdc 1.02A 12.78W</t>
  </si>
  <si>
    <t>11:39:39.024 -&gt; Battery Reading = 12.51Vdc 1.02A 12.72W</t>
  </si>
  <si>
    <t>11:40:38.974 -&gt; Battery Reading = 12.49Vdc 1.02A 12.69W</t>
  </si>
  <si>
    <t>11:41:38.939 -&gt; Battery Reading = 12.52Vdc 1.02A 12.75W</t>
  </si>
  <si>
    <t>11:42:38.889 -&gt; Battery Reading = 12.49Vdc 1.02A 12.69W</t>
  </si>
  <si>
    <t>11:43:38.794 -&gt; Battery Reading = 12.51Vdc 1.02A 12.72W</t>
  </si>
  <si>
    <t>Current Factor</t>
  </si>
  <si>
    <t>dif</t>
  </si>
  <si>
    <t>new factor</t>
  </si>
  <si>
    <t>12:55:52.572 -&gt; Battery Reading #1 = 12.49Vdc 1.02A 12.69W</t>
  </si>
  <si>
    <t>12:56:52.600 -&gt; Battery Reading #2 = 12.26Vdc 1.00A 12.22W</t>
  </si>
  <si>
    <t>12:57:52.682 -&gt; Battery Reading #3 = 12.26Vdc 1.00A 12.22W</t>
  </si>
  <si>
    <t>12:58:52.732 -&gt; Battery Reading #4 = 12.29Vdc 1.00A 12.28W</t>
  </si>
  <si>
    <t>12:59:52.789 -&gt; Battery Reading #5 = 12.24Vdc 1.00A 12.19W</t>
  </si>
  <si>
    <t>13:00:52.865 -&gt; Battery Reading #6 = 12.24Vdc 1.00A 12.19W</t>
  </si>
  <si>
    <t>13:01:52.950 -&gt; Battery Reading #7 = 12.23Vdc 0.99A 12.16W</t>
  </si>
  <si>
    <t>13:02:52.987 -&gt; Battery Reading #8 = 12.23Vdc 0.99A 12.16W</t>
  </si>
  <si>
    <t>13:03:53.050 -&gt; Battery Reading #9 = 12.21Vdc 0.99A 12.13W</t>
  </si>
  <si>
    <t>13:04:53.127 -&gt; Battery Reading #10 = 12.23Vdc 0.99A 12.16W</t>
  </si>
  <si>
    <t>13:05:53.170 -&gt; Battery Reading #11 = 12.21Vdc 0.99A 12.13W</t>
  </si>
  <si>
    <t>13:06:53.226 -&gt; Battery Reading #12 = 12.21Vdc 0.99A 12.13W</t>
  </si>
  <si>
    <t>13:07:53.305 -&gt; Battery Reading #13 = 12.20Vdc 0.99A 12.10W</t>
  </si>
  <si>
    <t>13:08:53.394 -&gt; Battery Reading #14 = 12.20Vdc 0.99A 12.10W</t>
  </si>
  <si>
    <t>13:09:53.460 -&gt; Battery Reading #15 = 12.20Vdc 0.99A 12.10W</t>
  </si>
  <si>
    <t>13:10:53.506 -&gt; Battery Reading #16 = 12.20Vdc 0.99A 12.10W</t>
  </si>
  <si>
    <t>13:11:53.561 -&gt; Battery Reading #17 = 12.23Vdc 0.99A 12.16W</t>
  </si>
  <si>
    <t>13:12:53.619 -&gt; Battery Reading #18 = 12.19Vdc 0.99A 12.07W</t>
  </si>
  <si>
    <t>13:13:53.714 -&gt; Battery Reading #19 = 12.19Vdc 0.99A 12.07W</t>
  </si>
  <si>
    <t>13:14:53.763 -&gt; Battery Reading #20 = 12.19Vdc 0.99A 12.07W</t>
  </si>
  <si>
    <t>13:15:53.835 -&gt; Battery Reading #21 = 12.17Vdc 0.99A 12.04W</t>
  </si>
  <si>
    <t>13:16:53.888 -&gt; Battery Reading #22 = 12.17Vdc 0.99A 12.04W</t>
  </si>
  <si>
    <t>13:17:53.943 -&gt; Battery Reading #23 = 12.23Vdc 0.99A 12.16W</t>
  </si>
  <si>
    <t>13:18:54.045 -&gt; Battery Reading #24 = 12.17Vdc 0.99A 12.04W</t>
  </si>
  <si>
    <t>13:19:54.089 -&gt; Battery Reading #25 = 12.16Vdc 0.99A 12.01W</t>
  </si>
  <si>
    <t>13:20:54.167 -&gt; Battery Reading #26 = 12.16Vdc 0.99A 12.01W</t>
  </si>
  <si>
    <t>13:21:54.200 -&gt; Battery Reading #27 = 12.16Vdc 0.99A 12.01W</t>
  </si>
  <si>
    <t>13:22:54.289 -&gt; Battery Reading #28 = 12.16Vdc 0.99A 12.01W</t>
  </si>
  <si>
    <t>13:23:54.347 -&gt; Battery Reading #29 = 12.14Vdc 0.99A 11.98W</t>
  </si>
  <si>
    <t>13:24:54.444 -&gt; Battery Reading #30 = 12.16Vdc 0.99A 12.01W</t>
  </si>
  <si>
    <t>13:25:54.482 -&gt; Battery Reading #31 = 12.24Vdc 1.00A 12.19W</t>
  </si>
  <si>
    <t>13:26:54.553 -&gt; Battery Reading #32 = 12.13Vdc 0.99A 11.96W</t>
  </si>
  <si>
    <t>13:27:54.613 -&gt; Battery Reading #33 = 12.14Vdc 0.99A 11.98W</t>
  </si>
  <si>
    <t>13:28:54.657 -&gt; Battery Reading #34 = 12.13Vdc 0.99A 11.96W</t>
  </si>
  <si>
    <t>13:29:54.746 -&gt; Battery Reading #35 = 12.13Vdc 0.99A 11.96W</t>
  </si>
  <si>
    <t>13:30:54.790 -&gt; Battery Reading #36 = 12.21Vdc 0.99A 12.13W</t>
  </si>
  <si>
    <t>13:31:54.868 -&gt; Battery Reading #37 = 12.11Vdc 0.98A 11.93W</t>
  </si>
  <si>
    <t>13:32:54.931 -&gt; Battery Reading #38 = 12.11Vdc 0.98A 11.93W</t>
  </si>
  <si>
    <t>13:33:55.004 -&gt; Battery Reading #39 = 12.11Vdc 0.98A 11.93W</t>
  </si>
  <si>
    <t>13:34:55.103 -&gt; Battery Reading #40 = 12.14Vdc 0.99A 11.98W</t>
  </si>
  <si>
    <t>13:35:55.153 -&gt; Battery Reading #41 = 12.11Vdc 0.98A 11.93W</t>
  </si>
  <si>
    <t>13:36:55.202 -&gt; Battery Reading #42 = 12.10Vdc 0.98A 11.90W</t>
  </si>
  <si>
    <t>13:37:55.252 -&gt; Battery Reading #43 = 12.10Vdc 0.98A 11.90W</t>
  </si>
  <si>
    <t>13:38:55.339 -&gt; Battery Reading #44 = 12.10Vdc 0.98A 11.90W</t>
  </si>
  <si>
    <t>13:39:55.428 -&gt; Battery Reading #45 = 12.08Vdc 0.98A 11.87W</t>
  </si>
  <si>
    <t>13:40:55.480 -&gt; Battery Reading #46 = 12.08Vdc 0.98A 11.87W</t>
  </si>
  <si>
    <t>13:41:55.525 -&gt; Battery Reading #47 = 12.07Vdc 0.98A 11.84W</t>
  </si>
  <si>
    <t>13:42:55.627 -&gt; Battery Reading #48 = 12.08Vdc 0.98A 11.87W</t>
  </si>
  <si>
    <t>13:43:55.670 -&gt; Battery Reading #49 = 12.07Vdc 0.98A 11.84W</t>
  </si>
  <si>
    <t>13:44:55.741 -&gt; Battery Reading #50 = 12.07Vdc 0.98A 11.84W</t>
  </si>
  <si>
    <t>13:45:55.785 -&gt; Battery Reading #51 = 12.07Vdc 0.98A 11.84W</t>
  </si>
  <si>
    <t>13:46:55.871 -&gt; Battery Reading #52 = 12.05Vdc 0.98A 11.81W</t>
  </si>
  <si>
    <t>13:47:55.917 -&gt; Battery Reading #53 = 12.05Vdc 0.98A 11.81W</t>
  </si>
  <si>
    <t>13:48:56.005 -&gt; Battery Reading #54 = 12.11Vdc 0.98A 11.93W</t>
  </si>
  <si>
    <t>13:49:56.059 -&gt; Battery Reading #55 = 12.05Vdc 0.98A 11.81W</t>
  </si>
  <si>
    <t>13:50:56.138 -&gt; Battery Reading #56 = 12.05Vdc 0.98A 11.81W</t>
  </si>
  <si>
    <t>13:51:56.213 -&gt; Battery Reading #57 = 12.05Vdc 0.98A 11.81W</t>
  </si>
  <si>
    <t>13:52:56.290 -&gt; Battery Reading #58 = 12.08Vdc 0.98A 11.87W</t>
  </si>
  <si>
    <t>13:53:56.300 -&gt; Battery Reading #59 = 12.04Vdc 0.98A 11.78W</t>
  </si>
  <si>
    <t>13:54:56.386 -&gt; Battery Reading #60 = 12.02Vdc 0.98A 11.75W</t>
  </si>
  <si>
    <t>13:55:56.472 -&gt; Battery Reading #61 = 12.02Vdc 0.98A 11.75W</t>
  </si>
  <si>
    <t>13:56:56.518 -&gt; Battery Reading #62 = 12.02Vdc 0.98A 11.75W</t>
  </si>
  <si>
    <t>13:57:56.606 -&gt; Battery Reading #63 = 12.02Vdc 0.98A 11.75W</t>
  </si>
  <si>
    <t>13:58:56.655 -&gt; Battery Reading #64 = 12.01Vdc 0.98A 11.72W</t>
  </si>
  <si>
    <t>13:59:56.693 -&gt; Battery Reading #65 = 12.01Vdc 0.98A 11.72W</t>
  </si>
  <si>
    <t>14:00:56.769 -&gt; Battery Reading #66 = 12.01Vdc 0.98A 11.72W</t>
  </si>
  <si>
    <t>14:01:56.860 -&gt; Battery Reading #67 = 12.01Vdc 0.98A 11.72W</t>
  </si>
  <si>
    <t>14:02:56.913 -&gt; Battery Reading #68 = 11.99Vdc 0.98A 11.70W</t>
  </si>
  <si>
    <t>14:03:56.969 -&gt; Battery Reading #69 = 12.01Vdc 0.98A 11.72W</t>
  </si>
  <si>
    <t>14:04:57.051 -&gt; Battery Reading #70 = 11.99Vdc 0.98A 11.70W</t>
  </si>
  <si>
    <t>14:05:57.110 -&gt; Battery Reading #71 = 11.99Vdc 0.98A 11.70W</t>
  </si>
  <si>
    <t>14:06:57.148 -&gt; Battery Reading #72 = 11.99Vdc 0.98A 11.70W</t>
  </si>
  <si>
    <t>14:07:57.260 -&gt; Battery Reading #73 = 11.98Vdc 0.97A 11.67W</t>
  </si>
  <si>
    <t>14:08:57.295 -&gt; Battery Reading #74 = 11.98Vdc 0.97A 11.67W</t>
  </si>
  <si>
    <t>14:09:57.352 -&gt; Battery Reading #75 = 11.98Vdc 0.97A 11.67W</t>
  </si>
  <si>
    <t>14:10:57.403 -&gt; Battery Reading #76 = 11.98Vdc 0.97A 11.67W</t>
  </si>
  <si>
    <t>14:11:57.494 -&gt; Battery Reading #77 = 11.96Vdc 0.97A 11.64W</t>
  </si>
  <si>
    <t>14:12:57.547 -&gt; Battery Reading #78 = 11.98Vdc 0.97A 11.67W</t>
  </si>
  <si>
    <t>14:13:57.606 -&gt; Battery Reading #79 = 11.98Vdc 0.97A 11.67W</t>
  </si>
  <si>
    <t>14:14:57.708 -&gt; Battery Reading #80 = 11.95Vdc 0.97A 11.61W</t>
  </si>
  <si>
    <t>14:15:57.785 -&gt; Battery Reading #81 = 11.96Vdc 0.97A 11.64W</t>
  </si>
  <si>
    <t>14:16:57.832 -&gt; Battery Reading #82 = 11.95Vdc 0.97A 11.61W</t>
  </si>
  <si>
    <t>14:17:57.888 -&gt; Battery Reading #83 = 11.95Vdc 0.97A 11.61W</t>
  </si>
  <si>
    <t>14:18:57.934 -&gt; Battery Reading #84 = 11.93Vdc 0.97A 11.58W</t>
  </si>
  <si>
    <t>14:19:58.004 -&gt; Battery Reading #85 = 11.99Vdc 0.98A 11.70W</t>
  </si>
  <si>
    <t>14:20:58.102 -&gt; Battery Reading #86 = 11.93Vdc 0.97A 11.58W</t>
  </si>
  <si>
    <t>14:21:58.133 -&gt; Battery Reading #87 = 11.93Vdc 0.97A 11.58W</t>
  </si>
  <si>
    <t>14:22:58.202 -&gt; Battery Reading #88 = 11.93Vdc 0.97A 11.58W</t>
  </si>
  <si>
    <t>14:23:58.295 -&gt; Battery Reading #89 = 11.93Vdc 0.97A 11.58W</t>
  </si>
  <si>
    <t>14:24:58.362 -&gt; Battery Reading #90 = 11.92Vdc 0.97A 11.55W</t>
  </si>
  <si>
    <t>6 hours (minues)</t>
  </si>
  <si>
    <t>14:29:35.233 -&gt; Battery Reading #1 = 12.21Vdc 0.99A 12.13W</t>
  </si>
  <si>
    <t>14:30:35.256 -&gt; Battery Reading #2 = 11.91Vdc 0.97A 11.52W</t>
  </si>
  <si>
    <t>Delay</t>
  </si>
  <si>
    <t>Error over 6 hours (minutes)</t>
  </si>
  <si>
    <t>11:40:36.925 -&gt; Battery Reading #1 = 13.23Vdc 1.08A 14.23W</t>
  </si>
  <si>
    <t>11:41:36.979 -&gt; Battery Reading #2 = 13.08Vdc 1.06A 13.92W</t>
  </si>
  <si>
    <t>11:42:37.022 -&gt; Battery Reading #3 = 13.07Vdc 1.06A 13.88W</t>
  </si>
  <si>
    <t>11:43:37.067 -&gt; Battery Reading #4 = 13.10Vdc 1.06A 13.95W</t>
  </si>
  <si>
    <t>11:44:37.165 -&gt; Battery Reading #5 = 13.07Vdc 1.06A 13.88W</t>
  </si>
  <si>
    <t>11:45:37.170 -&gt; Battery Reading #6 = 13.08Vdc 1.06A 13.92W</t>
  </si>
  <si>
    <t>11:46:37.258 -&gt; Battery Reading #7 = 13.08Vdc 1.06A 13.92W</t>
  </si>
  <si>
    <t>11:47:37.287 -&gt; Battery Reading #8 = 13.11Vdc 1.07A 13.98W</t>
  </si>
  <si>
    <t>11:48:37.345 -&gt; Battery Reading #9 = 13.07Vdc 1.06A 13.88W</t>
  </si>
  <si>
    <t>11:49:37.401 -&gt; Battery Reading #10 = 13.08Vdc 1.06A 13.92W</t>
  </si>
  <si>
    <t>11:50:37.421 -&gt; Battery Reading #11 = 13.14Vdc 1.07A 14.04W</t>
  </si>
  <si>
    <t>11:51:37.506 -&gt; Battery Reading #12 = 13.10Vdc 1.06A 13.95W</t>
  </si>
  <si>
    <t>11:52:37.561 -&gt; Battery Reading #13 = 13.14Vdc 1.07A 14.04W</t>
  </si>
  <si>
    <t>11:53:37.604 -&gt; Battery Reading #14 = 13.08Vdc 1.06A 13.92W</t>
  </si>
  <si>
    <t>11:54:37.651 -&gt; Battery Reading #15 = 13.13Vdc 1.07A 14.01W</t>
  </si>
  <si>
    <t>11:55:37.712 -&gt; Battery Reading #16 = 13.08Vdc 1.06A 13.92W</t>
  </si>
  <si>
    <t>11:56:37.767 -&gt; Battery Reading #17 = 13.08Vdc 1.06A 13.92W</t>
  </si>
  <si>
    <t>11:57:37.801 -&gt; Battery Reading #18 = 13.08Vdc 1.06A 13.92W</t>
  </si>
  <si>
    <t>11:58:37.881 -&gt; Battery Reading #19 = 13.10Vdc 1.06A 13.95W</t>
  </si>
  <si>
    <t>11:59:37.943 -&gt; Battery Reading #20 = 13.08Vdc 1.06A 13.92W</t>
  </si>
  <si>
    <t>12:00:37.965 -&gt; Battery Reading #21 = 13.08Vdc 1.06A 13.92W</t>
  </si>
  <si>
    <t>12:01:38.036 -&gt; Battery Reading #22 = 13.10Vdc 1.06A 13.95W</t>
  </si>
  <si>
    <t>12:02:38.078 -&gt; Battery Reading #23 = 13.08Vdc 1.06A 13.92W</t>
  </si>
  <si>
    <t>12:03:38.140 -&gt; Battery Reading #24 = 13.08Vdc 1.06A 13.92W</t>
  </si>
  <si>
    <t>12:04:38.197 -&gt; Battery Reading #25 = 13.10Vdc 1.06A 13.95W</t>
  </si>
  <si>
    <t>12:05:38.275 -&gt; Battery Reading #26 = 13.08Vdc 1.06A 13.92W</t>
  </si>
  <si>
    <t>12:06:38.336 -&gt; Battery Reading #27 = 13.08Vdc 1.06A 13.92W</t>
  </si>
  <si>
    <t>12:07:38.346 -&gt; Battery Reading #28 = 13.07Vdc 1.06A 13.88W</t>
  </si>
  <si>
    <t>12:08:38.418 -&gt; Battery Reading #29 = 13.08Vdc 1.06A 13.92W</t>
  </si>
  <si>
    <t>12:09:38.484 -&gt; Battery Reading #30 = 13.10Vdc 1.06A 13.95W</t>
  </si>
  <si>
    <t>12:10:38.544 -&gt; Battery Reading #31 = 13.08Vdc 1.06A 13.92W</t>
  </si>
  <si>
    <t>12:11:38.586 -&gt; Battery Reading #32 = 13.10Vdc 1.06A 13.95W</t>
  </si>
  <si>
    <t>12:12:38.646 -&gt; Battery Reading #33 = 13.10Vdc 1.06A 13.95W</t>
  </si>
  <si>
    <t>12:13:38.703 -&gt; Battery Reading #34 = 13.10Vdc 1.06A 13.95W</t>
  </si>
  <si>
    <t>12:14:38.772 -&gt; Battery Reading #35 = 13.10Vdc 1.06A 13.95W</t>
  </si>
  <si>
    <t>12:15:38.819 -&gt; Battery Reading #36 = 13.08Vdc 1.06A 13.92W</t>
  </si>
  <si>
    <t>12:16:38.864 -&gt; Battery Reading #37 = 13.10Vdc 1.06A 13.95W</t>
  </si>
  <si>
    <t>12:17:38.932 -&gt; Battery Reading #38 = 13.10Vdc 1.06A 13.95W</t>
  </si>
  <si>
    <t>12:18:38.967 -&gt; Battery Reading #39 = 13.13Vdc 1.07A 14.01W</t>
  </si>
  <si>
    <t>12:19:39.045 -&gt; Battery Reading #40 = 13.10Vdc 1.06A 13.95W</t>
  </si>
  <si>
    <t>12:20:39.099 -&gt; Battery Reading #41 = 13.08Vdc 1.06A 13.92W</t>
  </si>
  <si>
    <t>12:21:39.131 -&gt; Battery Reading #42 = 13.10Vdc 1.06A 13.95W</t>
  </si>
  <si>
    <t>12:22:39.170 -&gt; Battery Reading #43 = 13.08Vdc 1.06A 13.92W</t>
  </si>
  <si>
    <t>12:23:39.233 -&gt; Battery Reading #44 = 13.10Vdc 1.06A 13.95W</t>
  </si>
  <si>
    <t>12:24:39.290 -&gt; Battery Reading #45 = 13.08Vdc 1.06A 13.92W</t>
  </si>
  <si>
    <t>12:25:39.338 -&gt; Battery Reading #46 = 13.13Vdc 1.07A 14.01W</t>
  </si>
  <si>
    <t>12:26:39.398 -&gt; Battery Reading #47 = 13.16Vdc 1.07A 14.07W</t>
  </si>
  <si>
    <t>12:27:39.454 -&gt; Battery Reading #48 = 13.10Vdc 1.06A 13.95W</t>
  </si>
  <si>
    <t>12:28:39.529 -&gt; Battery Reading #49 = 13.08Vdc 1.06A 13.92W</t>
  </si>
  <si>
    <t>12:29:39.556 -&gt; Battery Reading #50 = 13.10Vdc 1.06A 13.95W</t>
  </si>
  <si>
    <t>12:30:39.635 -&gt; Battery Reading #51 = 13.08Vdc 1.06A 13.92W</t>
  </si>
  <si>
    <t>12:31:39.666 -&gt; Battery Reading #52 = 13.10Vdc 1.06A 13.95W</t>
  </si>
  <si>
    <t>12:32:39.716 -&gt; Battery Reading #53 = 13.10Vdc 1.06A 13.95W</t>
  </si>
  <si>
    <t>12:33:39.805 -&gt; Battery Reading #54 = 13.11Vdc 1.07A 13.98W</t>
  </si>
  <si>
    <t>12:34:39.853 -&gt; Battery Reading #55 = 13.10Vdc 1.06A 13.95W</t>
  </si>
  <si>
    <t>12:35:39.903 -&gt; Battery Reading #56 = 13.10Vdc 1.06A 13.95W</t>
  </si>
  <si>
    <t>12:36:39.957 -&gt; Battery Reading #57 = 13.10Vdc 1.06A 13.95W</t>
  </si>
  <si>
    <t>12:37:40.003 -&gt; Battery Reading #58 = 13.14Vdc 1.07A 14.04W</t>
  </si>
  <si>
    <t>12:38:40.022 -&gt; Battery Reading #59 = 13.10Vdc 1.06A 13.95W</t>
  </si>
  <si>
    <t>12:39:40.106 -&gt; Battery Reading #60 = 13.10Vdc 1.06A 13.95W</t>
  </si>
  <si>
    <t>12:40:40.137 -&gt; Battery Reading #61 = 13.10Vdc 1.06A 13.95W</t>
  </si>
  <si>
    <t>12:41:40.224 -&gt; Battery Reading #62 = 13.10Vdc 1.06A 13.95W</t>
  </si>
  <si>
    <t>12:42:40.277 -&gt; Battery Reading #63 = 13.13Vdc 1.07A 14.01W</t>
  </si>
  <si>
    <t>12:43:40.302 -&gt; Battery Reading #64 = 13.10Vdc 1.06A 13.95W</t>
  </si>
  <si>
    <t>12:44:40.391 -&gt; Battery Reading #65 = 13.11Vdc 1.07A 13.98W</t>
  </si>
  <si>
    <t>12:45:40.423 -&gt; Battery Reading #66 = 13.11Vdc 1.07A 13.98W</t>
  </si>
  <si>
    <t>12:46:40.474 -&gt; Battery Reading #67 = 13.11Vdc 1.07A 13.98W</t>
  </si>
  <si>
    <t>12:47:40.550 -&gt; Battery Reading #68 = 13.10Vdc 1.06A 13.95W</t>
  </si>
  <si>
    <t>12:48:40.566 -&gt; Battery Reading #69 = 13.16Vdc 1.07A 14.07W</t>
  </si>
  <si>
    <t>12:49:40.633 -&gt; Battery Reading #70 = 13.10Vdc 1.06A 13.95W</t>
  </si>
  <si>
    <t>12:50:40.665 -&gt; Battery Reading #71 = 13.10Vdc 1.06A 13.95W</t>
  </si>
  <si>
    <t>12:51:40.728 -&gt; Battery Reading #72 = 13.11Vdc 1.07A 13.98W</t>
  </si>
  <si>
    <t>12:52:40.783 -&gt; Battery Reading #73 = 13.10Vdc 1.06A 13.95W</t>
  </si>
  <si>
    <t>12:53:40.836 -&gt; Battery Reading #74 = 13.11Vdc 1.07A 13.98W</t>
  </si>
  <si>
    <t>12:54:40.910 -&gt; Battery Reading #75 = 13.11Vdc 1.07A 13.98W</t>
  </si>
  <si>
    <t>12:55:40.975 -&gt; Battery Reading #76 = 13.10Vdc 1.06A 13.95W</t>
  </si>
  <si>
    <t>12:56:41.020 -&gt; Battery Reading #77 = 13.13Vdc 1.07A 14.01W</t>
  </si>
  <si>
    <t>12:57:41.084 -&gt; Battery Reading #78 = 13.10Vdc 1.06A 13.95W</t>
  </si>
  <si>
    <t>12:58:41.116 -&gt; Battery Reading #79 = 13.11Vdc 1.07A 13.98W</t>
  </si>
  <si>
    <t>12:59:41.157 -&gt; Battery Reading #80 = 13.11Vdc 1.07A 13.98W</t>
  </si>
  <si>
    <t>13:00:41.239 -&gt; Battery Reading #81 = 13.11Vdc 1.07A 13.98W</t>
  </si>
  <si>
    <t>13:01:41.284 -&gt; Battery Reading #82 = 13.11Vdc 1.07A 13.98W</t>
  </si>
  <si>
    <t>13:02:41.333 -&gt; Battery Reading #83 = 13.11Vdc 1.07A 13.98W</t>
  </si>
  <si>
    <t>13:03:41.413 -&gt; Battery Reading #84 = 13.13Vdc 1.07A 14.01W</t>
  </si>
  <si>
    <t>13:04:41.468 -&gt; Battery Reading #85 = 13.11Vdc 1.07A 13.98W</t>
  </si>
  <si>
    <t>13:05:41.504 -&gt; Battery Reading #86 = 13.13Vdc 1.07A 14.01W</t>
  </si>
  <si>
    <t>13:06:41.551 -&gt; Battery Reading #87 = 13.13Vdc 1.07A 14.01W</t>
  </si>
  <si>
    <t>13:07:41.614 -&gt; Battery Reading #88 = 13.11Vdc 1.07A 13.98W</t>
  </si>
  <si>
    <t>13:08:41.643 -&gt; Battery Reading #89 = 13.11Vdc 1.07A 13.98W</t>
  </si>
  <si>
    <t>13:09:41.729 -&gt; Battery Reading #90 = 13.11Vdc 1.07A 13.98W</t>
  </si>
  <si>
    <t>13:10:41.764 -&gt; Battery Reading #91 = 13.13Vdc 1.07A 14.01W</t>
  </si>
  <si>
    <t>13:11:41.816 -&gt; Battery Reading #92 = 13.13Vdc 1.07A 14.01W</t>
  </si>
  <si>
    <t>13:12:41.865 -&gt; Battery Reading #93 = 13.11Vdc 1.07A 13.98W</t>
  </si>
  <si>
    <t>13:13:41.954 -&gt; Battery Reading #94 = 13.13Vdc 1.07A 14.01W</t>
  </si>
  <si>
    <t>13:14:42.010 -&gt; Battery Reading #95 = 13.11Vdc 1.07A 13.98W</t>
  </si>
  <si>
    <t>13:15:42.066 -&gt; Battery Reading #96 = 13.14Vdc 1.07A 14.04W</t>
  </si>
  <si>
    <t>13:16:42.094 -&gt; Battery Reading #97 = 13.19Vdc 1.07A 14.14W</t>
  </si>
  <si>
    <t>13:17:42.143 -&gt; Battery Reading #98 = 13.13Vdc 1.07A 14.01W</t>
  </si>
  <si>
    <t>13:18:42.232 -&gt; Battery Reading #99 = 13.13Vdc 1.07A 14.01W</t>
  </si>
  <si>
    <t>13:19:42.276 -&gt; Battery Reading #100 = 13.16Vdc 1.07A 14.07W</t>
  </si>
  <si>
    <t>Max Running Ave Error (seconds per 6h)</t>
  </si>
  <si>
    <t>Min Running Ave Error (seconds per 6h)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</si>
</sst>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165" fontId="0" fillId="0" borderId="0" xfId="0" applyNumberFormat="1" applyAlignment="1">
      <alignment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165" fontId="0" fillId="0" borderId="1" xfId="0" applyNumberFormat="1" applyBorder="1" applyAlignment="1">
      <alignment vertical="top" wrapText="1"/>
    </xf>
    <xf numFmtId="0" fontId="1" fillId="3" borderId="1" xfId="0" applyFont="1" applyFill="1" applyBorder="1" applyAlignment="1">
      <alignment horizontal="center" wrapText="1"/>
    </xf>
    <xf numFmtId="0" fontId="0" fillId="2" borderId="0" xfId="0" applyFill="1" applyAlignment="1">
      <alignment horizontal="center"/>
    </xf>
    <xf numFmtId="0" fontId="0" fillId="2" borderId="0" xfId="0" applyFill="1" applyAlignment="1">
      <alignment vertical="top"/>
    </xf>
    <xf numFmtId="0" fontId="2" fillId="3" borderId="0" xfId="0" applyFont="1" applyFill="1" applyAlignment="1">
      <alignment horizontal="center" vertical="center"/>
    </xf>
    <xf numFmtId="1" fontId="0" fillId="4" borderId="2" xfId="0" applyNumberFormat="1" applyFill="1" applyBorder="1" applyAlignment="1">
      <alignment horizontal="center"/>
    </xf>
    <xf numFmtId="164" fontId="0" fillId="0" borderId="0" xfId="0" applyNumberFormat="1" applyAlignment="1">
      <alignment horizontal="center" vertical="top" wrapText="1"/>
    </xf>
    <xf numFmtId="2" fontId="0" fillId="0" borderId="0" xfId="0" applyNumberFormat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C44AFB-82BF-45B3-9365-6594EAE10330}">
  <sheetPr>
    <tabColor rgb="FFFF0000"/>
  </sheetPr>
  <dimension ref="A1:C13"/>
  <sheetViews>
    <sheetView workbookViewId="0">
      <selection activeCell="B10" sqref="B10"/>
    </sheetView>
  </sheetViews>
  <sheetFormatPr defaultRowHeight="15" x14ac:dyDescent="0.25"/>
  <cols>
    <col min="1" max="1" width="64.28515625" bestFit="1" customWidth="1"/>
  </cols>
  <sheetData>
    <row r="1" spans="1:3" x14ac:dyDescent="0.25">
      <c r="A1" t="s">
        <v>2</v>
      </c>
    </row>
    <row r="3" spans="1:3" x14ac:dyDescent="0.25">
      <c r="A3" t="s">
        <v>3</v>
      </c>
      <c r="B3" t="s">
        <v>0</v>
      </c>
    </row>
    <row r="4" spans="1:3" x14ac:dyDescent="0.25">
      <c r="A4" s="14" t="s">
        <v>185</v>
      </c>
      <c r="B4" s="1" t="str">
        <f>MID(A4,7,6)</f>
        <v>35.233</v>
      </c>
    </row>
    <row r="5" spans="1:3" x14ac:dyDescent="0.25">
      <c r="A5" s="14" t="s">
        <v>186</v>
      </c>
      <c r="B5" s="1" t="str">
        <f>MID(A5,7,6)</f>
        <v>35.256</v>
      </c>
    </row>
    <row r="6" spans="1:3" x14ac:dyDescent="0.25">
      <c r="B6" s="1">
        <f>B5-B4</f>
        <v>2.300000000000324E-2</v>
      </c>
      <c r="C6" t="s">
        <v>1</v>
      </c>
    </row>
    <row r="7" spans="1:3" x14ac:dyDescent="0.25">
      <c r="B7" s="1">
        <v>1000</v>
      </c>
      <c r="C7" t="s">
        <v>4</v>
      </c>
    </row>
    <row r="8" spans="1:3" x14ac:dyDescent="0.25">
      <c r="B8">
        <f>B7/60</f>
        <v>16.666666666666668</v>
      </c>
      <c r="C8" t="s">
        <v>5</v>
      </c>
    </row>
    <row r="9" spans="1:3" ht="15.75" thickBot="1" x14ac:dyDescent="0.3">
      <c r="B9" s="1">
        <f>B8*B6</f>
        <v>0.38333333333338737</v>
      </c>
      <c r="C9" t="s">
        <v>6</v>
      </c>
    </row>
    <row r="10" spans="1:3" ht="15.75" thickBot="1" x14ac:dyDescent="0.3">
      <c r="B10" s="16">
        <f>B7-B9</f>
        <v>999.61666666666656</v>
      </c>
      <c r="C10" t="s">
        <v>7</v>
      </c>
    </row>
    <row r="11" spans="1:3" x14ac:dyDescent="0.25">
      <c r="B11" s="13">
        <v>934</v>
      </c>
      <c r="C11" t="s">
        <v>91</v>
      </c>
    </row>
    <row r="12" spans="1:3" x14ac:dyDescent="0.25">
      <c r="B12" s="2">
        <f>B7-B10</f>
        <v>0.38333333333343944</v>
      </c>
      <c r="C12" t="s">
        <v>92</v>
      </c>
    </row>
    <row r="13" spans="1:3" x14ac:dyDescent="0.25">
      <c r="B13" s="2">
        <f>B11-B12</f>
        <v>933.61666666666656</v>
      </c>
      <c r="C13" t="s">
        <v>93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8123E-93D5-416A-99B4-B0F34ED6CA68}">
  <sheetPr>
    <tabColor rgb="FFFFC000"/>
  </sheetPr>
  <dimension ref="A1:XEV299"/>
  <sheetViews>
    <sheetView tabSelected="1" workbookViewId="0">
      <pane ySplit="2" topLeftCell="A3" activePane="bottomLeft" state="frozen"/>
      <selection pane="bottomLeft" activeCell="J7" sqref="J7"/>
    </sheetView>
  </sheetViews>
  <sheetFormatPr defaultRowHeight="15" x14ac:dyDescent="0.25"/>
  <cols>
    <col min="1" max="1" width="58" style="14" customWidth="1"/>
    <col min="2" max="2" width="9.140625" style="10"/>
    <col min="3" max="3" width="10" style="10" customWidth="1"/>
    <col min="4" max="4" width="9.7109375" style="10" customWidth="1"/>
    <col min="5" max="5" width="10" style="10" customWidth="1"/>
    <col min="6" max="6" width="10.28515625" style="10" customWidth="1"/>
    <col min="7" max="7" width="10.85546875" style="5" customWidth="1"/>
    <col min="8" max="8" width="9.140625" style="6"/>
    <col min="9" max="9" width="10.140625" style="6" customWidth="1"/>
    <col min="10" max="10" width="10.7109375" style="6" customWidth="1"/>
    <col min="11" max="16384" width="9.140625" style="6"/>
  </cols>
  <sheetData>
    <row r="1" spans="1:16376" s="4" customFormat="1" ht="75" x14ac:dyDescent="0.25">
      <c r="A1" s="15" t="s">
        <v>45</v>
      </c>
      <c r="B1" s="12" t="s">
        <v>31</v>
      </c>
      <c r="C1" s="12" t="s">
        <v>30</v>
      </c>
      <c r="D1" s="12" t="s">
        <v>32</v>
      </c>
      <c r="E1" s="12" t="s">
        <v>29</v>
      </c>
      <c r="F1" s="12" t="s">
        <v>33</v>
      </c>
      <c r="G1" s="12" t="s">
        <v>188</v>
      </c>
      <c r="H1" s="12" t="s">
        <v>187</v>
      </c>
      <c r="I1" s="12" t="s">
        <v>289</v>
      </c>
      <c r="J1" s="12" t="s">
        <v>290</v>
      </c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  <c r="XEV1" s="3"/>
    </row>
    <row r="2" spans="1:16376" x14ac:dyDescent="0.25">
      <c r="A2" s="14" t="s">
        <v>189</v>
      </c>
      <c r="B2" s="9" t="str">
        <f t="shared" ref="B2:B33" si="0">MID(A2,7,6)</f>
        <v>36.925</v>
      </c>
      <c r="C2" s="9">
        <f>VALUE(B2)</f>
        <v>36.924999999999997</v>
      </c>
      <c r="H2" s="3">
        <v>934</v>
      </c>
      <c r="I2" s="8">
        <f>MAX(F5:F59)</f>
        <v>2.682850985221652E-2</v>
      </c>
      <c r="J2" s="8">
        <f>MIN(F5:F59)</f>
        <v>2.3125000000000284E-2</v>
      </c>
    </row>
    <row r="3" spans="1:16376" x14ac:dyDescent="0.25">
      <c r="A3" s="14" t="s">
        <v>190</v>
      </c>
      <c r="B3" s="9" t="str">
        <f t="shared" si="0"/>
        <v>36.979</v>
      </c>
      <c r="C3" s="9">
        <f t="shared" ref="C3:C66" si="1">VALUE(B3)</f>
        <v>36.978999999999999</v>
      </c>
      <c r="D3" s="11">
        <f>SUM(C$2:C3)/COUNTA(C$2:C3)</f>
        <v>36.951999999999998</v>
      </c>
    </row>
    <row r="4" spans="1:16376" x14ac:dyDescent="0.25">
      <c r="A4" s="14" t="s">
        <v>191</v>
      </c>
      <c r="B4" s="9" t="str">
        <f t="shared" si="0"/>
        <v>37.022</v>
      </c>
      <c r="C4" s="9">
        <f t="shared" si="1"/>
        <v>37.021999999999998</v>
      </c>
      <c r="D4" s="11">
        <f>SUM(C$2:C4)/COUNTA(C$2:C4)</f>
        <v>36.975333333333332</v>
      </c>
      <c r="E4" s="11">
        <f>(D4-D3)</f>
        <v>2.3333333333333428E-2</v>
      </c>
    </row>
    <row r="5" spans="1:16376" x14ac:dyDescent="0.25">
      <c r="A5" s="14" t="s">
        <v>192</v>
      </c>
      <c r="B5" s="9" t="str">
        <f t="shared" si="0"/>
        <v>37.067</v>
      </c>
      <c r="C5" s="9">
        <f t="shared" si="1"/>
        <v>37.067</v>
      </c>
      <c r="D5" s="11">
        <f>SUM(C$2:C5)/COUNTA(C$2:C5)</f>
        <v>36.998249999999999</v>
      </c>
      <c r="E5" s="11">
        <f t="shared" ref="E5:E68" si="2">(D5-D4)</f>
        <v>2.291666666666714E-2</v>
      </c>
      <c r="F5" s="11">
        <f>SUM(E$2:E5)/COUNTA(E$2:E5)</f>
        <v>2.3125000000000284E-2</v>
      </c>
      <c r="G5" s="18">
        <f>F5*360</f>
        <v>8.3250000000001023</v>
      </c>
    </row>
    <row r="6" spans="1:16376" x14ac:dyDescent="0.25">
      <c r="A6" s="14" t="s">
        <v>193</v>
      </c>
      <c r="B6" s="9" t="str">
        <f t="shared" si="0"/>
        <v>37.165</v>
      </c>
      <c r="C6" s="9">
        <f t="shared" si="1"/>
        <v>37.164999999999999</v>
      </c>
      <c r="D6" s="11">
        <f>SUM(C$2:C6)/COUNTA(C$2:C6)</f>
        <v>37.031599999999997</v>
      </c>
      <c r="E6" s="11">
        <f t="shared" si="2"/>
        <v>3.3349999999998658E-2</v>
      </c>
      <c r="F6" s="11">
        <f>SUM(E$2:E6)/COUNTA(E$2:E6)</f>
        <v>2.6533333333333076E-2</v>
      </c>
      <c r="G6" s="18">
        <f t="shared" ref="G6:G69" si="3">F6*360</f>
        <v>9.5519999999999072</v>
      </c>
    </row>
    <row r="7" spans="1:16376" x14ac:dyDescent="0.25">
      <c r="A7" s="14" t="s">
        <v>194</v>
      </c>
      <c r="B7" s="9" t="str">
        <f t="shared" si="0"/>
        <v>37.170</v>
      </c>
      <c r="C7" s="9">
        <f t="shared" si="1"/>
        <v>37.17</v>
      </c>
      <c r="D7" s="11">
        <f>SUM(C$2:C7)/COUNTA(C$2:C7)</f>
        <v>37.054666666666662</v>
      </c>
      <c r="E7" s="11">
        <f t="shared" si="2"/>
        <v>2.3066666666665014E-2</v>
      </c>
      <c r="F7" s="11">
        <f>SUM(E$2:E7)/COUNTA(E$2:E7)</f>
        <v>2.566666666666606E-2</v>
      </c>
      <c r="G7" s="18">
        <f t="shared" si="3"/>
        <v>9.2399999999997817</v>
      </c>
    </row>
    <row r="8" spans="1:16376" x14ac:dyDescent="0.25">
      <c r="A8" s="14" t="s">
        <v>195</v>
      </c>
      <c r="B8" s="9" t="str">
        <f t="shared" si="0"/>
        <v>37.258</v>
      </c>
      <c r="C8" s="9">
        <f t="shared" si="1"/>
        <v>37.258000000000003</v>
      </c>
      <c r="D8" s="11">
        <f>SUM(C$2:C8)/COUNTA(C$2:C8)</f>
        <v>37.083714285714279</v>
      </c>
      <c r="E8" s="11">
        <f t="shared" si="2"/>
        <v>2.904761904761699E-2</v>
      </c>
      <c r="F8" s="11">
        <f>SUM(E$2:E8)/COUNTA(E$2:E8)</f>
        <v>2.6342857142856245E-2</v>
      </c>
      <c r="G8" s="18">
        <f t="shared" si="3"/>
        <v>9.4834285714282487</v>
      </c>
    </row>
    <row r="9" spans="1:16376" x14ac:dyDescent="0.25">
      <c r="A9" s="14" t="s">
        <v>196</v>
      </c>
      <c r="B9" s="9" t="str">
        <f t="shared" si="0"/>
        <v>37.287</v>
      </c>
      <c r="C9" s="9">
        <f t="shared" si="1"/>
        <v>37.286999999999999</v>
      </c>
      <c r="D9" s="11">
        <f>SUM(C$2:C9)/COUNTA(C$2:C9)</f>
        <v>37.109124999999992</v>
      </c>
      <c r="E9" s="11">
        <f t="shared" si="2"/>
        <v>2.5410714285712288E-2</v>
      </c>
      <c r="F9" s="11">
        <f>SUM(E$2:E9)/COUNTA(E$2:E9)</f>
        <v>2.618749999999892E-2</v>
      </c>
      <c r="G9" s="18">
        <f t="shared" si="3"/>
        <v>9.4274999999996112</v>
      </c>
    </row>
    <row r="10" spans="1:16376" x14ac:dyDescent="0.25">
      <c r="A10" s="14" t="s">
        <v>197</v>
      </c>
      <c r="B10" s="9" t="str">
        <f t="shared" si="0"/>
        <v>37.345</v>
      </c>
      <c r="C10" s="9">
        <f t="shared" si="1"/>
        <v>37.344999999999999</v>
      </c>
      <c r="D10" s="11">
        <f>SUM(C$2:C10)/COUNTA(C$2:C10)</f>
        <v>37.135333333333328</v>
      </c>
      <c r="E10" s="11">
        <f t="shared" si="2"/>
        <v>2.6208333333336498E-2</v>
      </c>
      <c r="F10" s="11">
        <f>SUM(E$2:E10)/COUNTA(E$2:E10)</f>
        <v>2.6190476190475716E-2</v>
      </c>
      <c r="G10" s="18">
        <f t="shared" si="3"/>
        <v>9.4285714285712583</v>
      </c>
    </row>
    <row r="11" spans="1:16376" x14ac:dyDescent="0.25">
      <c r="A11" s="14" t="s">
        <v>198</v>
      </c>
      <c r="B11" s="9" t="str">
        <f t="shared" si="0"/>
        <v>37.401</v>
      </c>
      <c r="C11" s="9">
        <f t="shared" si="1"/>
        <v>37.401000000000003</v>
      </c>
      <c r="D11" s="11">
        <f>SUM(C$2:C11)/COUNTA(C$2:C11)</f>
        <v>37.161899999999996</v>
      </c>
      <c r="E11" s="11">
        <f t="shared" si="2"/>
        <v>2.6566666666667516E-2</v>
      </c>
      <c r="F11" s="11">
        <f>SUM(E$2:E11)/COUNTA(E$2:E11)</f>
        <v>2.6237499999999692E-2</v>
      </c>
      <c r="G11" s="18">
        <f t="shared" si="3"/>
        <v>9.445499999999889</v>
      </c>
    </row>
    <row r="12" spans="1:16376" x14ac:dyDescent="0.25">
      <c r="A12" s="14" t="s">
        <v>199</v>
      </c>
      <c r="B12" s="9" t="str">
        <f t="shared" si="0"/>
        <v>37.421</v>
      </c>
      <c r="C12" s="9">
        <f t="shared" si="1"/>
        <v>37.420999999999999</v>
      </c>
      <c r="D12" s="11">
        <f>SUM(C$2:C12)/COUNTA(C$2:C12)</f>
        <v>37.18545454545454</v>
      </c>
      <c r="E12" s="11">
        <f t="shared" si="2"/>
        <v>2.3554545454544495E-2</v>
      </c>
      <c r="F12" s="11">
        <f>SUM(E$2:E12)/COUNTA(E$2:E12)</f>
        <v>2.5939393939393558E-2</v>
      </c>
      <c r="G12" s="18">
        <f t="shared" si="3"/>
        <v>9.3381818181816811</v>
      </c>
    </row>
    <row r="13" spans="1:16376" x14ac:dyDescent="0.25">
      <c r="A13" s="14" t="s">
        <v>200</v>
      </c>
      <c r="B13" s="9" t="str">
        <f t="shared" si="0"/>
        <v>37.506</v>
      </c>
      <c r="C13" s="9">
        <f t="shared" si="1"/>
        <v>37.506</v>
      </c>
      <c r="D13" s="11">
        <f>SUM(C$2:C13)/COUNTA(C$2:C13)</f>
        <v>37.212166666666661</v>
      </c>
      <c r="E13" s="11">
        <f t="shared" si="2"/>
        <v>2.6712121212121076E-2</v>
      </c>
      <c r="F13" s="11">
        <f>SUM(E$2:E13)/COUNTA(E$2:E13)</f>
        <v>2.601666666666631E-2</v>
      </c>
      <c r="G13" s="18">
        <f t="shared" si="3"/>
        <v>9.3659999999998718</v>
      </c>
    </row>
    <row r="14" spans="1:16376" x14ac:dyDescent="0.25">
      <c r="A14" s="14" t="s">
        <v>201</v>
      </c>
      <c r="B14" s="9" t="str">
        <f t="shared" si="0"/>
        <v>37.561</v>
      </c>
      <c r="C14" s="9">
        <f t="shared" si="1"/>
        <v>37.561</v>
      </c>
      <c r="D14" s="11">
        <f>SUM(C$2:C14)/COUNTA(C$2:C14)</f>
        <v>37.23899999999999</v>
      </c>
      <c r="E14" s="11">
        <f t="shared" si="2"/>
        <v>2.6833333333328824E-2</v>
      </c>
      <c r="F14" s="11">
        <f>SUM(E$2:E14)/COUNTA(E$2:E14)</f>
        <v>2.6090909090908356E-2</v>
      </c>
      <c r="G14" s="18">
        <f t="shared" si="3"/>
        <v>9.3927272727270079</v>
      </c>
    </row>
    <row r="15" spans="1:16376" x14ac:dyDescent="0.25">
      <c r="A15" s="14" t="s">
        <v>202</v>
      </c>
      <c r="B15" s="9" t="str">
        <f t="shared" si="0"/>
        <v>37.604</v>
      </c>
      <c r="C15" s="9">
        <f t="shared" si="1"/>
        <v>37.603999999999999</v>
      </c>
      <c r="D15" s="11">
        <f>SUM(C$2:C15)/COUNTA(C$2:C15)</f>
        <v>37.265071428571424</v>
      </c>
      <c r="E15" s="11">
        <f t="shared" si="2"/>
        <v>2.6071428571434296E-2</v>
      </c>
      <c r="F15" s="11">
        <f>SUM(E$2:E15)/COUNTA(E$2:E15)</f>
        <v>2.608928571428552E-2</v>
      </c>
      <c r="G15" s="18">
        <f t="shared" si="3"/>
        <v>9.3921428571427867</v>
      </c>
    </row>
    <row r="16" spans="1:16376" x14ac:dyDescent="0.25">
      <c r="A16" s="14" t="s">
        <v>203</v>
      </c>
      <c r="B16" s="9" t="str">
        <f t="shared" si="0"/>
        <v>37.651</v>
      </c>
      <c r="C16" s="9">
        <f t="shared" si="1"/>
        <v>37.651000000000003</v>
      </c>
      <c r="D16" s="11">
        <f>SUM(C$2:C16)/COUNTA(C$2:C16)</f>
        <v>37.29079999999999</v>
      </c>
      <c r="E16" s="11">
        <f t="shared" si="2"/>
        <v>2.5728571428565772E-2</v>
      </c>
      <c r="F16" s="11">
        <f>SUM(E$2:E16)/COUNTA(E$2:E16)</f>
        <v>2.6061538461537845E-2</v>
      </c>
      <c r="G16" s="18">
        <f t="shared" si="3"/>
        <v>9.3821538461536242</v>
      </c>
    </row>
    <row r="17" spans="1:7" x14ac:dyDescent="0.25">
      <c r="A17" s="14" t="s">
        <v>204</v>
      </c>
      <c r="B17" s="9" t="str">
        <f t="shared" si="0"/>
        <v>37.712</v>
      </c>
      <c r="C17" s="9">
        <f t="shared" si="1"/>
        <v>37.712000000000003</v>
      </c>
      <c r="D17" s="11">
        <f>SUM(C$2:C17)/COUNTA(C$2:C17)</f>
        <v>37.31712499999999</v>
      </c>
      <c r="E17" s="11">
        <f t="shared" si="2"/>
        <v>2.6324999999999932E-2</v>
      </c>
      <c r="F17" s="11">
        <f>SUM(E$2:E17)/COUNTA(E$2:E17)</f>
        <v>2.6080357142856565E-2</v>
      </c>
      <c r="G17" s="18">
        <f t="shared" si="3"/>
        <v>9.3889285714283641</v>
      </c>
    </row>
    <row r="18" spans="1:7" x14ac:dyDescent="0.25">
      <c r="A18" s="14" t="s">
        <v>205</v>
      </c>
      <c r="B18" s="9" t="str">
        <f t="shared" si="0"/>
        <v>37.767</v>
      </c>
      <c r="C18" s="9">
        <f t="shared" si="1"/>
        <v>37.767000000000003</v>
      </c>
      <c r="D18" s="11">
        <f>SUM(C$2:C18)/COUNTA(C$2:C18)</f>
        <v>37.343588235294114</v>
      </c>
      <c r="E18" s="11">
        <f t="shared" si="2"/>
        <v>2.6463235294123422E-2</v>
      </c>
      <c r="F18" s="11">
        <f>SUM(E$2:E18)/COUNTA(E$2:E18)</f>
        <v>2.6105882352941024E-2</v>
      </c>
      <c r="G18" s="18">
        <f t="shared" si="3"/>
        <v>9.3981176470587684</v>
      </c>
    </row>
    <row r="19" spans="1:7" x14ac:dyDescent="0.25">
      <c r="A19" s="14" t="s">
        <v>206</v>
      </c>
      <c r="B19" s="9" t="str">
        <f t="shared" si="0"/>
        <v>37.801</v>
      </c>
      <c r="C19" s="9">
        <f t="shared" si="1"/>
        <v>37.801000000000002</v>
      </c>
      <c r="D19" s="11">
        <f>SUM(C$2:C19)/COUNTA(C$2:C19)</f>
        <v>37.369</v>
      </c>
      <c r="E19" s="11">
        <f t="shared" si="2"/>
        <v>2.5411764705886242E-2</v>
      </c>
      <c r="F19" s="11">
        <f>SUM(E$2:E19)/COUNTA(E$2:E19)</f>
        <v>2.6062500000000099E-2</v>
      </c>
      <c r="G19" s="18">
        <f t="shared" si="3"/>
        <v>9.3825000000000358</v>
      </c>
    </row>
    <row r="20" spans="1:7" x14ac:dyDescent="0.25">
      <c r="A20" s="14" t="s">
        <v>207</v>
      </c>
      <c r="B20" s="9" t="str">
        <f t="shared" si="0"/>
        <v>37.881</v>
      </c>
      <c r="C20" s="9">
        <f t="shared" si="1"/>
        <v>37.881</v>
      </c>
      <c r="D20" s="11">
        <f>SUM(C$2:C20)/COUNTA(C$2:C20)</f>
        <v>37.395947368421048</v>
      </c>
      <c r="E20" s="11">
        <f t="shared" si="2"/>
        <v>2.6947368421048168E-2</v>
      </c>
      <c r="F20" s="11">
        <f>SUM(E$2:E20)/COUNTA(E$2:E20)</f>
        <v>2.6114551083591162E-2</v>
      </c>
      <c r="G20" s="18">
        <f t="shared" si="3"/>
        <v>9.4012383900928178</v>
      </c>
    </row>
    <row r="21" spans="1:7" x14ac:dyDescent="0.25">
      <c r="A21" s="14" t="s">
        <v>208</v>
      </c>
      <c r="B21" s="9" t="str">
        <f t="shared" si="0"/>
        <v>37.943</v>
      </c>
      <c r="C21" s="9">
        <f t="shared" si="1"/>
        <v>37.942999999999998</v>
      </c>
      <c r="D21" s="11">
        <f>SUM(C$2:C21)/COUNTA(C$2:C21)</f>
        <v>37.423299999999998</v>
      </c>
      <c r="E21" s="11">
        <f t="shared" si="2"/>
        <v>2.7352631578949627E-2</v>
      </c>
      <c r="F21" s="11">
        <f>SUM(E$2:E21)/COUNTA(E$2:E21)</f>
        <v>2.6183333333333298E-2</v>
      </c>
      <c r="G21" s="18">
        <f t="shared" si="3"/>
        <v>9.4259999999999877</v>
      </c>
    </row>
    <row r="22" spans="1:7" x14ac:dyDescent="0.25">
      <c r="A22" s="14" t="s">
        <v>209</v>
      </c>
      <c r="B22" s="9" t="str">
        <f t="shared" si="0"/>
        <v>37.965</v>
      </c>
      <c r="C22" s="9">
        <f t="shared" si="1"/>
        <v>37.965000000000003</v>
      </c>
      <c r="D22" s="11">
        <f>SUM(C$2:C22)/COUNTA(C$2:C22)</f>
        <v>37.449095238095232</v>
      </c>
      <c r="E22" s="11">
        <f t="shared" si="2"/>
        <v>2.5795238095234652E-2</v>
      </c>
      <c r="F22" s="11">
        <f>SUM(E$2:E22)/COUNTA(E$2:E22)</f>
        <v>2.6162907268170211E-2</v>
      </c>
      <c r="G22" s="18">
        <f t="shared" si="3"/>
        <v>9.4186466165412757</v>
      </c>
    </row>
    <row r="23" spans="1:7" x14ac:dyDescent="0.25">
      <c r="A23" s="14" t="s">
        <v>210</v>
      </c>
      <c r="B23" s="9" t="str">
        <f t="shared" si="0"/>
        <v>38.036</v>
      </c>
      <c r="C23" s="9">
        <f t="shared" si="1"/>
        <v>38.036000000000001</v>
      </c>
      <c r="D23" s="11">
        <f>SUM(C$2:C23)/COUNTA(C$2:C23)</f>
        <v>37.475772727272719</v>
      </c>
      <c r="E23" s="11">
        <f t="shared" si="2"/>
        <v>2.6677489177487246E-2</v>
      </c>
      <c r="F23" s="11">
        <f>SUM(E$2:E23)/COUNTA(E$2:E23)</f>
        <v>2.6188636363636063E-2</v>
      </c>
      <c r="G23" s="18">
        <f t="shared" si="3"/>
        <v>9.4279090909089831</v>
      </c>
    </row>
    <row r="24" spans="1:7" x14ac:dyDescent="0.25">
      <c r="A24" s="14" t="s">
        <v>211</v>
      </c>
      <c r="B24" s="9" t="str">
        <f t="shared" si="0"/>
        <v>38.078</v>
      </c>
      <c r="C24" s="9">
        <f t="shared" si="1"/>
        <v>38.078000000000003</v>
      </c>
      <c r="D24" s="11">
        <f>SUM(C$2:C24)/COUNTA(C$2:C24)</f>
        <v>37.501956521739125</v>
      </c>
      <c r="E24" s="11">
        <f t="shared" si="2"/>
        <v>2.6183794466405175E-2</v>
      </c>
      <c r="F24" s="11">
        <f>SUM(E$2:E24)/COUNTA(E$2:E24)</f>
        <v>2.6188405797101261E-2</v>
      </c>
      <c r="G24" s="18">
        <f t="shared" si="3"/>
        <v>9.4278260869564541</v>
      </c>
    </row>
    <row r="25" spans="1:7" x14ac:dyDescent="0.25">
      <c r="A25" s="14" t="s">
        <v>212</v>
      </c>
      <c r="B25" s="9" t="str">
        <f t="shared" si="0"/>
        <v>38.140</v>
      </c>
      <c r="C25" s="9">
        <f t="shared" si="1"/>
        <v>38.14</v>
      </c>
      <c r="D25" s="11">
        <f>SUM(C$2:C25)/COUNTA(C$2:C25)</f>
        <v>37.528541666666662</v>
      </c>
      <c r="E25" s="11">
        <f t="shared" si="2"/>
        <v>2.6585144927537385E-2</v>
      </c>
      <c r="F25" s="11">
        <f>SUM(E$2:E25)/COUNTA(E$2:E25)</f>
        <v>2.6206439393939265E-2</v>
      </c>
      <c r="G25" s="18">
        <f t="shared" si="3"/>
        <v>9.434318181818135</v>
      </c>
    </row>
    <row r="26" spans="1:7" x14ac:dyDescent="0.25">
      <c r="A26" s="14" t="s">
        <v>213</v>
      </c>
      <c r="B26" s="9" t="str">
        <f t="shared" si="0"/>
        <v>38.197</v>
      </c>
      <c r="C26" s="9">
        <f t="shared" si="1"/>
        <v>38.197000000000003</v>
      </c>
      <c r="D26" s="11">
        <f>SUM(C$2:C26)/COUNTA(C$2:C26)</f>
        <v>37.555279999999996</v>
      </c>
      <c r="E26" s="11">
        <f t="shared" si="2"/>
        <v>2.6738333333334197E-2</v>
      </c>
      <c r="F26" s="11">
        <f>SUM(E$2:E26)/COUNTA(E$2:E26)</f>
        <v>2.6229565217391219E-2</v>
      </c>
      <c r="G26" s="18">
        <f t="shared" si="3"/>
        <v>9.4426434782608393</v>
      </c>
    </row>
    <row r="27" spans="1:7" x14ac:dyDescent="0.25">
      <c r="A27" s="14" t="s">
        <v>214</v>
      </c>
      <c r="B27" s="9" t="str">
        <f t="shared" si="0"/>
        <v>38.275</v>
      </c>
      <c r="C27" s="9">
        <f t="shared" si="1"/>
        <v>38.274999999999999</v>
      </c>
      <c r="D27" s="11">
        <f>SUM(C$2:C27)/COUNTA(C$2:C27)</f>
        <v>37.582961538461532</v>
      </c>
      <c r="E27" s="11">
        <f t="shared" si="2"/>
        <v>2.7681538461536093E-2</v>
      </c>
      <c r="F27" s="11">
        <f>SUM(E$2:E27)/COUNTA(E$2:E27)</f>
        <v>2.6290064102563921E-2</v>
      </c>
      <c r="G27" s="18">
        <f t="shared" si="3"/>
        <v>9.464423076923012</v>
      </c>
    </row>
    <row r="28" spans="1:7" x14ac:dyDescent="0.25">
      <c r="A28" s="14" t="s">
        <v>215</v>
      </c>
      <c r="B28" s="9" t="str">
        <f t="shared" si="0"/>
        <v>38.336</v>
      </c>
      <c r="C28" s="9">
        <f t="shared" si="1"/>
        <v>38.335999999999999</v>
      </c>
      <c r="D28" s="11">
        <f>SUM(C$2:C28)/COUNTA(C$2:C28)</f>
        <v>37.610851851851848</v>
      </c>
      <c r="E28" s="11">
        <f t="shared" si="2"/>
        <v>2.7890313390315669E-2</v>
      </c>
      <c r="F28" s="11">
        <f>SUM(E$2:E28)/COUNTA(E$2:E28)</f>
        <v>2.6354074074073992E-2</v>
      </c>
      <c r="G28" s="18">
        <f t="shared" si="3"/>
        <v>9.4874666666666378</v>
      </c>
    </row>
    <row r="29" spans="1:7" x14ac:dyDescent="0.25">
      <c r="A29" s="14" t="s">
        <v>216</v>
      </c>
      <c r="B29" s="9" t="str">
        <f t="shared" si="0"/>
        <v>38.346</v>
      </c>
      <c r="C29" s="9">
        <f t="shared" si="1"/>
        <v>38.345999999999997</v>
      </c>
      <c r="D29" s="11">
        <f>SUM(C$2:C29)/COUNTA(C$2:C29)</f>
        <v>37.637107142857133</v>
      </c>
      <c r="E29" s="11">
        <f t="shared" si="2"/>
        <v>2.6255291005284676E-2</v>
      </c>
      <c r="F29" s="11">
        <f>SUM(E$2:E29)/COUNTA(E$2:E29)</f>
        <v>2.6350274725274403E-2</v>
      </c>
      <c r="G29" s="18">
        <f t="shared" si="3"/>
        <v>9.4860989010987851</v>
      </c>
    </row>
    <row r="30" spans="1:7" x14ac:dyDescent="0.25">
      <c r="A30" s="14" t="s">
        <v>217</v>
      </c>
      <c r="B30" s="9" t="str">
        <f t="shared" si="0"/>
        <v>38.418</v>
      </c>
      <c r="C30" s="9">
        <f t="shared" si="1"/>
        <v>38.417999999999999</v>
      </c>
      <c r="D30" s="11">
        <f>SUM(C$2:C30)/COUNTA(C$2:C30)</f>
        <v>37.664034482758609</v>
      </c>
      <c r="E30" s="11">
        <f t="shared" si="2"/>
        <v>2.6927339901476444E-2</v>
      </c>
      <c r="F30" s="11">
        <f>SUM(E$2:E30)/COUNTA(E$2:E30)</f>
        <v>2.6371647509578183E-2</v>
      </c>
      <c r="G30" s="18">
        <f t="shared" si="3"/>
        <v>9.4937931034481462</v>
      </c>
    </row>
    <row r="31" spans="1:7" x14ac:dyDescent="0.25">
      <c r="A31" s="14" t="s">
        <v>218</v>
      </c>
      <c r="B31" s="9" t="str">
        <f t="shared" si="0"/>
        <v>38.484</v>
      </c>
      <c r="C31" s="9">
        <f t="shared" si="1"/>
        <v>38.484000000000002</v>
      </c>
      <c r="D31" s="11">
        <f>SUM(C$2:C31)/COUNTA(C$2:C31)</f>
        <v>37.691366666666653</v>
      </c>
      <c r="E31" s="11">
        <f t="shared" si="2"/>
        <v>2.7332183908043817E-2</v>
      </c>
      <c r="F31" s="11">
        <f>SUM(E$2:E31)/COUNTA(E$2:E31)</f>
        <v>2.6405952380951954E-2</v>
      </c>
      <c r="G31" s="18">
        <f t="shared" si="3"/>
        <v>9.506142857142704</v>
      </c>
    </row>
    <row r="32" spans="1:7" x14ac:dyDescent="0.25">
      <c r="A32" s="14" t="s">
        <v>219</v>
      </c>
      <c r="B32" s="9" t="str">
        <f t="shared" si="0"/>
        <v>38.544</v>
      </c>
      <c r="C32" s="9">
        <f t="shared" si="1"/>
        <v>38.543999999999997</v>
      </c>
      <c r="D32" s="11">
        <f>SUM(C$2:C32)/COUNTA(C$2:C32)</f>
        <v>37.718870967741921</v>
      </c>
      <c r="E32" s="11">
        <f t="shared" si="2"/>
        <v>2.7504301075268245E-2</v>
      </c>
      <c r="F32" s="11">
        <f>SUM(E$2:E32)/COUNTA(E$2:E32)</f>
        <v>2.6443826473859414E-2</v>
      </c>
      <c r="G32" s="18">
        <f t="shared" si="3"/>
        <v>9.5197775305893888</v>
      </c>
    </row>
    <row r="33" spans="1:7" x14ac:dyDescent="0.25">
      <c r="A33" s="14" t="s">
        <v>220</v>
      </c>
      <c r="B33" s="9" t="str">
        <f t="shared" si="0"/>
        <v>38.586</v>
      </c>
      <c r="C33" s="9">
        <f t="shared" si="1"/>
        <v>38.585999999999999</v>
      </c>
      <c r="D33" s="11">
        <f>SUM(C$2:C33)/COUNTA(C$2:C33)</f>
        <v>37.745968749999989</v>
      </c>
      <c r="E33" s="11">
        <f t="shared" si="2"/>
        <v>2.7097782258067582E-2</v>
      </c>
      <c r="F33" s="11">
        <f>SUM(E$2:E33)/COUNTA(E$2:E33)</f>
        <v>2.6465624999999684E-2</v>
      </c>
      <c r="G33" s="18">
        <f t="shared" si="3"/>
        <v>9.5276249999998868</v>
      </c>
    </row>
    <row r="34" spans="1:7" x14ac:dyDescent="0.25">
      <c r="A34" s="14" t="s">
        <v>221</v>
      </c>
      <c r="B34" s="9" t="str">
        <f t="shared" ref="B34:B83" si="4">MID(A34,7,6)</f>
        <v>38.646</v>
      </c>
      <c r="C34" s="9">
        <f t="shared" si="1"/>
        <v>38.646000000000001</v>
      </c>
      <c r="D34" s="11">
        <f>SUM(C$2:C34)/COUNTA(C$2:C34)</f>
        <v>37.773242424242412</v>
      </c>
      <c r="E34" s="11">
        <f t="shared" si="2"/>
        <v>2.7273674242422885E-2</v>
      </c>
      <c r="F34" s="11">
        <f>SUM(E$2:E34)/COUNTA(E$2:E34)</f>
        <v>2.6491691104593981E-2</v>
      </c>
      <c r="G34" s="18">
        <f t="shared" si="3"/>
        <v>9.5370087976538329</v>
      </c>
    </row>
    <row r="35" spans="1:7" x14ac:dyDescent="0.25">
      <c r="A35" s="14" t="s">
        <v>222</v>
      </c>
      <c r="B35" s="9" t="str">
        <f t="shared" si="4"/>
        <v>38.703</v>
      </c>
      <c r="C35" s="9">
        <f t="shared" si="1"/>
        <v>38.703000000000003</v>
      </c>
      <c r="D35" s="11">
        <f>SUM(C$2:C35)/COUNTA(C$2:C35)</f>
        <v>37.800588235294107</v>
      </c>
      <c r="E35" s="11">
        <f t="shared" si="2"/>
        <v>2.7345811051695534E-2</v>
      </c>
      <c r="F35" s="11">
        <f>SUM(E$2:E35)/COUNTA(E$2:E35)</f>
        <v>2.6518382352940906E-2</v>
      </c>
      <c r="G35" s="18">
        <f t="shared" si="3"/>
        <v>9.5466176470587261</v>
      </c>
    </row>
    <row r="36" spans="1:7" x14ac:dyDescent="0.25">
      <c r="A36" s="14" t="s">
        <v>223</v>
      </c>
      <c r="B36" s="9" t="str">
        <f t="shared" si="4"/>
        <v>38.772</v>
      </c>
      <c r="C36" s="9">
        <f t="shared" si="1"/>
        <v>38.771999999999998</v>
      </c>
      <c r="D36" s="11">
        <f>SUM(C$2:C36)/COUNTA(C$2:C36)</f>
        <v>37.828342857142843</v>
      </c>
      <c r="E36" s="11">
        <f t="shared" si="2"/>
        <v>2.7754621848735894E-2</v>
      </c>
      <c r="F36" s="11">
        <f>SUM(E$2:E36)/COUNTA(E$2:E36)</f>
        <v>2.6555844155843784E-2</v>
      </c>
      <c r="G36" s="18">
        <f t="shared" si="3"/>
        <v>9.5601038961037617</v>
      </c>
    </row>
    <row r="37" spans="1:7" x14ac:dyDescent="0.25">
      <c r="A37" s="14" t="s">
        <v>224</v>
      </c>
      <c r="B37" s="9" t="str">
        <f t="shared" si="4"/>
        <v>38.819</v>
      </c>
      <c r="C37" s="9">
        <f t="shared" si="1"/>
        <v>38.819000000000003</v>
      </c>
      <c r="D37" s="11">
        <f>SUM(C$2:C37)/COUNTA(C$2:C37)</f>
        <v>37.855861111111096</v>
      </c>
      <c r="E37" s="11">
        <f t="shared" si="2"/>
        <v>2.7518253968253248E-2</v>
      </c>
      <c r="F37" s="11">
        <f>SUM(E$2:E37)/COUNTA(E$2:E37)</f>
        <v>2.6584150326797003E-2</v>
      </c>
      <c r="G37" s="18">
        <f t="shared" si="3"/>
        <v>9.5702941176469221</v>
      </c>
    </row>
    <row r="38" spans="1:7" x14ac:dyDescent="0.25">
      <c r="A38" s="14" t="s">
        <v>225</v>
      </c>
      <c r="B38" s="9" t="str">
        <f t="shared" si="4"/>
        <v>38.864</v>
      </c>
      <c r="C38" s="9">
        <f t="shared" si="1"/>
        <v>38.863999999999997</v>
      </c>
      <c r="D38" s="11">
        <f>SUM(C$2:C38)/COUNTA(C$2:C38)</f>
        <v>37.883108108108097</v>
      </c>
      <c r="E38" s="11">
        <f t="shared" si="2"/>
        <v>2.7246996997000394E-2</v>
      </c>
      <c r="F38" s="11">
        <f>SUM(E$2:E38)/COUNTA(E$2:E38)</f>
        <v>2.660308880308853E-2</v>
      </c>
      <c r="G38" s="18">
        <f t="shared" si="3"/>
        <v>9.5771119691118702</v>
      </c>
    </row>
    <row r="39" spans="1:7" x14ac:dyDescent="0.25">
      <c r="A39" s="14" t="s">
        <v>226</v>
      </c>
      <c r="B39" s="9" t="str">
        <f t="shared" si="4"/>
        <v>38.932</v>
      </c>
      <c r="C39" s="9">
        <f t="shared" si="1"/>
        <v>38.932000000000002</v>
      </c>
      <c r="D39" s="11">
        <f>SUM(C$2:C39)/COUNTA(C$2:C39)</f>
        <v>37.910710526315775</v>
      </c>
      <c r="E39" s="11">
        <f t="shared" si="2"/>
        <v>2.760241820767817E-2</v>
      </c>
      <c r="F39" s="11">
        <f>SUM(E$2:E39)/COUNTA(E$2:E39)</f>
        <v>2.6630847953216019E-2</v>
      </c>
      <c r="G39" s="18">
        <f t="shared" si="3"/>
        <v>9.5871052631577669</v>
      </c>
    </row>
    <row r="40" spans="1:7" x14ac:dyDescent="0.25">
      <c r="A40" s="14" t="s">
        <v>227</v>
      </c>
      <c r="B40" s="9" t="str">
        <f t="shared" si="4"/>
        <v>38.967</v>
      </c>
      <c r="C40" s="9">
        <f t="shared" si="1"/>
        <v>38.966999999999999</v>
      </c>
      <c r="D40" s="11">
        <f>SUM(C$2:C40)/COUNTA(C$2:C40)</f>
        <v>37.937794871794864</v>
      </c>
      <c r="E40" s="11">
        <f t="shared" si="2"/>
        <v>2.7084345479089222E-2</v>
      </c>
      <c r="F40" s="11">
        <f>SUM(E$2:E40)/COUNTA(E$2:E40)</f>
        <v>2.6643104643104484E-2</v>
      </c>
      <c r="G40" s="18">
        <f t="shared" si="3"/>
        <v>9.5915176715176145</v>
      </c>
    </row>
    <row r="41" spans="1:7" x14ac:dyDescent="0.25">
      <c r="A41" s="14" t="s">
        <v>228</v>
      </c>
      <c r="B41" s="9" t="str">
        <f t="shared" si="4"/>
        <v>39.045</v>
      </c>
      <c r="C41" s="9">
        <f t="shared" si="1"/>
        <v>39.045000000000002</v>
      </c>
      <c r="D41" s="11">
        <f>SUM(C$2:C41)/COUNTA(C$2:C41)</f>
        <v>37.965474999999991</v>
      </c>
      <c r="E41" s="11">
        <f t="shared" si="2"/>
        <v>2.7680128205126664E-2</v>
      </c>
      <c r="F41" s="11">
        <f>SUM(E$2:E41)/COUNTA(E$2:E41)</f>
        <v>2.667039473684191E-2</v>
      </c>
      <c r="G41" s="18">
        <f t="shared" si="3"/>
        <v>9.6013421052630878</v>
      </c>
    </row>
    <row r="42" spans="1:7" x14ac:dyDescent="0.25">
      <c r="A42" s="14" t="s">
        <v>229</v>
      </c>
      <c r="B42" s="9" t="str">
        <f t="shared" si="4"/>
        <v>39.099</v>
      </c>
      <c r="C42" s="9">
        <f t="shared" si="1"/>
        <v>39.098999999999997</v>
      </c>
      <c r="D42" s="11">
        <f>SUM(C$2:C42)/COUNTA(C$2:C42)</f>
        <v>37.9931219512195</v>
      </c>
      <c r="E42" s="11">
        <f t="shared" si="2"/>
        <v>2.7646951219509219E-2</v>
      </c>
      <c r="F42" s="11">
        <f>SUM(E$2:E42)/COUNTA(E$2:E42)</f>
        <v>2.6695434646653891E-2</v>
      </c>
      <c r="G42" s="18">
        <f t="shared" si="3"/>
        <v>9.6103564727954005</v>
      </c>
    </row>
    <row r="43" spans="1:7" x14ac:dyDescent="0.25">
      <c r="A43" s="14" t="s">
        <v>230</v>
      </c>
      <c r="B43" s="9" t="str">
        <f t="shared" si="4"/>
        <v>39.131</v>
      </c>
      <c r="C43" s="9">
        <f t="shared" si="1"/>
        <v>39.131</v>
      </c>
      <c r="D43" s="11">
        <f>SUM(C$2:C43)/COUNTA(C$2:C43)</f>
        <v>38.020214285714282</v>
      </c>
      <c r="E43" s="11">
        <f t="shared" si="2"/>
        <v>2.7092334494781767E-2</v>
      </c>
      <c r="F43" s="11">
        <f>SUM(E$2:E43)/COUNTA(E$2:E43)</f>
        <v>2.670535714285709E-2</v>
      </c>
      <c r="G43" s="18">
        <f t="shared" si="3"/>
        <v>9.6139285714285521</v>
      </c>
    </row>
    <row r="44" spans="1:7" x14ac:dyDescent="0.25">
      <c r="A44" s="14" t="s">
        <v>231</v>
      </c>
      <c r="B44" s="9" t="str">
        <f t="shared" si="4"/>
        <v>39.170</v>
      </c>
      <c r="C44" s="9">
        <f t="shared" si="1"/>
        <v>39.17</v>
      </c>
      <c r="D44" s="11">
        <f>SUM(C$2:C44)/COUNTA(C$2:C44)</f>
        <v>38.04695348837209</v>
      </c>
      <c r="E44" s="11">
        <f t="shared" si="2"/>
        <v>2.6739202657807937E-2</v>
      </c>
      <c r="F44" s="11">
        <f>SUM(E$2:E44)/COUNTA(E$2:E44)</f>
        <v>2.6706182643221745E-2</v>
      </c>
      <c r="G44" s="18">
        <f t="shared" si="3"/>
        <v>9.6142257515598288</v>
      </c>
    </row>
    <row r="45" spans="1:7" x14ac:dyDescent="0.25">
      <c r="A45" s="14" t="s">
        <v>232</v>
      </c>
      <c r="B45" s="9" t="str">
        <f t="shared" si="4"/>
        <v>39.233</v>
      </c>
      <c r="C45" s="9">
        <f t="shared" si="1"/>
        <v>39.232999999999997</v>
      </c>
      <c r="D45" s="11">
        <f>SUM(C$2:C45)/COUNTA(C$2:C45)</f>
        <v>38.073909090909083</v>
      </c>
      <c r="E45" s="11">
        <f t="shared" si="2"/>
        <v>2.6955602536993695E-2</v>
      </c>
      <c r="F45" s="11">
        <f>SUM(E$2:E45)/COUNTA(E$2:E45)</f>
        <v>2.6712121212121076E-2</v>
      </c>
      <c r="G45" s="18">
        <f t="shared" si="3"/>
        <v>9.6163636363635874</v>
      </c>
    </row>
    <row r="46" spans="1:7" x14ac:dyDescent="0.25">
      <c r="A46" s="14" t="s">
        <v>233</v>
      </c>
      <c r="B46" s="9" t="str">
        <f t="shared" si="4"/>
        <v>39.290</v>
      </c>
      <c r="C46" s="9">
        <f t="shared" si="1"/>
        <v>39.29</v>
      </c>
      <c r="D46" s="11">
        <f>SUM(C$2:C46)/COUNTA(C$2:C46)</f>
        <v>38.100933333333323</v>
      </c>
      <c r="E46" s="11">
        <f t="shared" si="2"/>
        <v>2.7024242424239731E-2</v>
      </c>
      <c r="F46" s="11">
        <f>SUM(E$2:E46)/COUNTA(E$2:E46)</f>
        <v>2.6719379844961044E-2</v>
      </c>
      <c r="G46" s="18">
        <f t="shared" si="3"/>
        <v>9.618976744185975</v>
      </c>
    </row>
    <row r="47" spans="1:7" x14ac:dyDescent="0.25">
      <c r="A47" s="14" t="s">
        <v>234</v>
      </c>
      <c r="B47" s="9" t="str">
        <f t="shared" si="4"/>
        <v>39.338</v>
      </c>
      <c r="C47" s="9">
        <f t="shared" si="1"/>
        <v>39.338000000000001</v>
      </c>
      <c r="D47" s="11">
        <f>SUM(C$2:C47)/COUNTA(C$2:C47)</f>
        <v>38.127826086956517</v>
      </c>
      <c r="E47" s="11">
        <f t="shared" si="2"/>
        <v>2.689275362319421E-2</v>
      </c>
      <c r="F47" s="11">
        <f>SUM(E$2:E47)/COUNTA(E$2:E47)</f>
        <v>2.6723320158102706E-2</v>
      </c>
      <c r="G47" s="18">
        <f t="shared" si="3"/>
        <v>9.6203952569169751</v>
      </c>
    </row>
    <row r="48" spans="1:7" x14ac:dyDescent="0.25">
      <c r="A48" s="14" t="s">
        <v>235</v>
      </c>
      <c r="B48" s="9" t="str">
        <f t="shared" si="4"/>
        <v>39.398</v>
      </c>
      <c r="C48" s="9">
        <f t="shared" si="1"/>
        <v>39.398000000000003</v>
      </c>
      <c r="D48" s="11">
        <f>SUM(C$2:C48)/COUNTA(C$2:C48)</f>
        <v>38.154851063829781</v>
      </c>
      <c r="E48" s="11">
        <f t="shared" si="2"/>
        <v>2.7024976873263995E-2</v>
      </c>
      <c r="F48" s="11">
        <f>SUM(E$2:E48)/COUNTA(E$2:E48)</f>
        <v>2.6730023640661849E-2</v>
      </c>
      <c r="G48" s="18">
        <f t="shared" si="3"/>
        <v>9.622808510638265</v>
      </c>
    </row>
    <row r="49" spans="1:7" x14ac:dyDescent="0.25">
      <c r="A49" s="14" t="s">
        <v>236</v>
      </c>
      <c r="B49" s="9" t="str">
        <f t="shared" si="4"/>
        <v>39.454</v>
      </c>
      <c r="C49" s="9">
        <f t="shared" si="1"/>
        <v>39.454000000000001</v>
      </c>
      <c r="D49" s="11">
        <f>SUM(C$2:C49)/COUNTA(C$2:C49)</f>
        <v>38.181916666666659</v>
      </c>
      <c r="E49" s="11">
        <f t="shared" si="2"/>
        <v>2.7065602836877645E-2</v>
      </c>
      <c r="F49" s="11">
        <f>SUM(E$2:E49)/COUNTA(E$2:E49)</f>
        <v>2.6737318840579581E-2</v>
      </c>
      <c r="G49" s="18">
        <f t="shared" si="3"/>
        <v>9.6254347826086484</v>
      </c>
    </row>
    <row r="50" spans="1:7" x14ac:dyDescent="0.25">
      <c r="A50" s="14" t="s">
        <v>237</v>
      </c>
      <c r="B50" s="9" t="str">
        <f t="shared" si="4"/>
        <v>39.529</v>
      </c>
      <c r="C50" s="9">
        <f t="shared" si="1"/>
        <v>39.529000000000003</v>
      </c>
      <c r="D50" s="11">
        <f>SUM(C$2:C50)/COUNTA(C$2:C50)</f>
        <v>38.209408163265294</v>
      </c>
      <c r="E50" s="11">
        <f t="shared" si="2"/>
        <v>2.7491496598635479E-2</v>
      </c>
      <c r="F50" s="11">
        <f>SUM(E$2:E50)/COUNTA(E$2:E50)</f>
        <v>2.6753365175857368E-2</v>
      </c>
      <c r="G50" s="18">
        <f t="shared" si="3"/>
        <v>9.6312114633086523</v>
      </c>
    </row>
    <row r="51" spans="1:7" x14ac:dyDescent="0.25">
      <c r="A51" s="14" t="s">
        <v>238</v>
      </c>
      <c r="B51" s="9" t="str">
        <f t="shared" si="4"/>
        <v>39.556</v>
      </c>
      <c r="C51" s="9">
        <f t="shared" si="1"/>
        <v>39.555999999999997</v>
      </c>
      <c r="D51" s="11">
        <f>SUM(C$2:C51)/COUNTA(C$2:C51)</f>
        <v>38.236339999999991</v>
      </c>
      <c r="E51" s="11">
        <f t="shared" si="2"/>
        <v>2.6931836734696901E-2</v>
      </c>
      <c r="F51" s="11">
        <f>SUM(E$2:E51)/COUNTA(E$2:E51)</f>
        <v>2.6757083333333192E-2</v>
      </c>
      <c r="G51" s="18">
        <f t="shared" si="3"/>
        <v>9.6325499999999487</v>
      </c>
    </row>
    <row r="52" spans="1:7" x14ac:dyDescent="0.25">
      <c r="A52" s="14" t="s">
        <v>239</v>
      </c>
      <c r="B52" s="9" t="str">
        <f t="shared" si="4"/>
        <v>39.635</v>
      </c>
      <c r="C52" s="9">
        <f t="shared" si="1"/>
        <v>39.634999999999998</v>
      </c>
      <c r="D52" s="11">
        <f>SUM(C$2:C52)/COUNTA(C$2:C52)</f>
        <v>38.263764705882345</v>
      </c>
      <c r="E52" s="11">
        <f t="shared" si="2"/>
        <v>2.7424705882353351E-2</v>
      </c>
      <c r="F52" s="11">
        <f>SUM(E$2:E52)/COUNTA(E$2:E52)</f>
        <v>2.6770708283313193E-2</v>
      </c>
      <c r="G52" s="18">
        <f t="shared" si="3"/>
        <v>9.6374549819927502</v>
      </c>
    </row>
    <row r="53" spans="1:7" x14ac:dyDescent="0.25">
      <c r="A53" s="14" t="s">
        <v>240</v>
      </c>
      <c r="B53" s="9" t="str">
        <f t="shared" si="4"/>
        <v>39.666</v>
      </c>
      <c r="C53" s="9">
        <f t="shared" si="1"/>
        <v>39.665999999999997</v>
      </c>
      <c r="D53" s="11">
        <f>SUM(C$2:C53)/COUNTA(C$2:C53)</f>
        <v>38.290730769230763</v>
      </c>
      <c r="E53" s="11">
        <f t="shared" si="2"/>
        <v>2.696606334841789E-2</v>
      </c>
      <c r="F53" s="11">
        <f>SUM(E$2:E53)/COUNTA(E$2:E53)</f>
        <v>2.6774615384615289E-2</v>
      </c>
      <c r="G53" s="18">
        <f t="shared" si="3"/>
        <v>9.6388615384615033</v>
      </c>
    </row>
    <row r="54" spans="1:7" x14ac:dyDescent="0.25">
      <c r="A54" s="14" t="s">
        <v>241</v>
      </c>
      <c r="B54" s="9" t="str">
        <f t="shared" si="4"/>
        <v>39.716</v>
      </c>
      <c r="C54" s="9">
        <f t="shared" si="1"/>
        <v>39.716000000000001</v>
      </c>
      <c r="D54" s="11">
        <f>SUM(C$2:C54)/COUNTA(C$2:C54)</f>
        <v>38.317622641509423</v>
      </c>
      <c r="E54" s="11">
        <f t="shared" si="2"/>
        <v>2.6891872278660855E-2</v>
      </c>
      <c r="F54" s="11">
        <f>SUM(E$2:E54)/COUNTA(E$2:E54)</f>
        <v>2.6776914539400495E-2</v>
      </c>
      <c r="G54" s="18">
        <f t="shared" si="3"/>
        <v>9.6396892341841784</v>
      </c>
    </row>
    <row r="55" spans="1:7" x14ac:dyDescent="0.25">
      <c r="A55" s="14" t="s">
        <v>242</v>
      </c>
      <c r="B55" s="9" t="str">
        <f t="shared" si="4"/>
        <v>39.805</v>
      </c>
      <c r="C55" s="9">
        <f t="shared" si="1"/>
        <v>39.805</v>
      </c>
      <c r="D55" s="11">
        <f>SUM(C$2:C55)/COUNTA(C$2:C55)</f>
        <v>38.34516666666665</v>
      </c>
      <c r="E55" s="11">
        <f t="shared" si="2"/>
        <v>2.7544025157226315E-2</v>
      </c>
      <c r="F55" s="11">
        <f>SUM(E$2:E55)/COUNTA(E$2:E55)</f>
        <v>2.6791666666666377E-2</v>
      </c>
      <c r="G55" s="18">
        <f t="shared" si="3"/>
        <v>9.6449999999998965</v>
      </c>
    </row>
    <row r="56" spans="1:7" x14ac:dyDescent="0.25">
      <c r="A56" s="14" t="s">
        <v>243</v>
      </c>
      <c r="B56" s="9" t="str">
        <f t="shared" si="4"/>
        <v>39.853</v>
      </c>
      <c r="C56" s="9">
        <f t="shared" si="1"/>
        <v>39.853000000000002</v>
      </c>
      <c r="D56" s="11">
        <f>SUM(C$2:C56)/COUNTA(C$2:C56)</f>
        <v>38.372581818181807</v>
      </c>
      <c r="E56" s="11">
        <f t="shared" si="2"/>
        <v>2.7415151515157277E-2</v>
      </c>
      <c r="F56" s="11">
        <f>SUM(E$2:E56)/COUNTA(E$2:E56)</f>
        <v>2.6803430531732241E-2</v>
      </c>
      <c r="G56" s="18">
        <f t="shared" si="3"/>
        <v>9.6492349914236062</v>
      </c>
    </row>
    <row r="57" spans="1:7" x14ac:dyDescent="0.25">
      <c r="A57" s="14" t="s">
        <v>244</v>
      </c>
      <c r="B57" s="9" t="str">
        <f t="shared" si="4"/>
        <v>39.903</v>
      </c>
      <c r="C57" s="9">
        <f t="shared" si="1"/>
        <v>39.902999999999999</v>
      </c>
      <c r="D57" s="11">
        <f>SUM(C$2:C57)/COUNTA(C$2:C57)</f>
        <v>38.399910714285696</v>
      </c>
      <c r="E57" s="11">
        <f t="shared" si="2"/>
        <v>2.7328896103888667E-2</v>
      </c>
      <c r="F57" s="11">
        <f>SUM(E$2:E57)/COUNTA(E$2:E57)</f>
        <v>2.6813161375661063E-2</v>
      </c>
      <c r="G57" s="18">
        <f t="shared" si="3"/>
        <v>9.6527380952379822</v>
      </c>
    </row>
    <row r="58" spans="1:7" x14ac:dyDescent="0.25">
      <c r="A58" s="14" t="s">
        <v>245</v>
      </c>
      <c r="B58" s="9" t="str">
        <f t="shared" si="4"/>
        <v>39.957</v>
      </c>
      <c r="C58" s="9">
        <f t="shared" si="1"/>
        <v>39.957000000000001</v>
      </c>
      <c r="D58" s="11">
        <f>SUM(C$2:C58)/COUNTA(C$2:C58)</f>
        <v>38.427228070175417</v>
      </c>
      <c r="E58" s="11">
        <f t="shared" si="2"/>
        <v>2.7317355889721284E-2</v>
      </c>
      <c r="F58" s="11">
        <f>SUM(E$2:E58)/COUNTA(E$2:E58)</f>
        <v>2.6822328548643977E-2</v>
      </c>
      <c r="G58" s="18">
        <f t="shared" si="3"/>
        <v>9.656038277511831</v>
      </c>
    </row>
    <row r="59" spans="1:7" x14ac:dyDescent="0.25">
      <c r="A59" s="14" t="s">
        <v>246</v>
      </c>
      <c r="B59" s="9" t="str">
        <f t="shared" si="4"/>
        <v>40.003</v>
      </c>
      <c r="C59" s="9">
        <f t="shared" si="1"/>
        <v>40.003</v>
      </c>
      <c r="D59" s="11">
        <f>SUM(C$2:C59)/COUNTA(C$2:C59)</f>
        <v>38.454396551724123</v>
      </c>
      <c r="E59" s="11">
        <f t="shared" si="2"/>
        <v>2.7168481548706325E-2</v>
      </c>
      <c r="F59" s="11">
        <f>SUM(E$2:E59)/COUNTA(E$2:E59)</f>
        <v>2.682850985221652E-2</v>
      </c>
      <c r="G59" s="18">
        <f t="shared" si="3"/>
        <v>9.6582635467979472</v>
      </c>
    </row>
    <row r="60" spans="1:7" x14ac:dyDescent="0.25">
      <c r="A60" s="14" t="s">
        <v>247</v>
      </c>
      <c r="B60" s="9" t="str">
        <f t="shared" si="4"/>
        <v>40.022</v>
      </c>
      <c r="C60" s="9">
        <f t="shared" si="1"/>
        <v>40.021999999999998</v>
      </c>
      <c r="D60" s="11">
        <f>SUM(C$2:C60)/COUNTA(C$2:C60)</f>
        <v>38.480966101694897</v>
      </c>
      <c r="E60" s="11">
        <f t="shared" si="2"/>
        <v>2.656954997077321E-2</v>
      </c>
      <c r="F60" s="11">
        <f>SUM(E$2:E60)/COUNTA(E$2:E60)</f>
        <v>2.6823966696401726E-2</v>
      </c>
      <c r="G60" s="17">
        <f t="shared" si="3"/>
        <v>9.6566280107046207</v>
      </c>
    </row>
    <row r="61" spans="1:7" x14ac:dyDescent="0.25">
      <c r="A61" s="14" t="s">
        <v>248</v>
      </c>
      <c r="B61" s="9" t="str">
        <f t="shared" si="4"/>
        <v>40.106</v>
      </c>
      <c r="C61" s="9">
        <f t="shared" si="1"/>
        <v>40.106000000000002</v>
      </c>
      <c r="D61" s="11">
        <f>SUM(C$2:C61)/COUNTA(C$2:C61)</f>
        <v>38.50804999999999</v>
      </c>
      <c r="E61" s="11">
        <f t="shared" si="2"/>
        <v>2.7083898305093612E-2</v>
      </c>
      <c r="F61" s="11">
        <f>SUM(E$2:E61)/COUNTA(E$2:E61)</f>
        <v>2.6828448275861928E-2</v>
      </c>
      <c r="G61" s="17">
        <f t="shared" si="3"/>
        <v>9.6582413793102937</v>
      </c>
    </row>
    <row r="62" spans="1:7" x14ac:dyDescent="0.25">
      <c r="A62" s="14" t="s">
        <v>249</v>
      </c>
      <c r="B62" s="9" t="str">
        <f t="shared" si="4"/>
        <v>40.137</v>
      </c>
      <c r="C62" s="9">
        <f t="shared" si="1"/>
        <v>40.137</v>
      </c>
      <c r="D62" s="11">
        <f>SUM(C$2:C62)/COUNTA(C$2:C62)</f>
        <v>38.534754098360644</v>
      </c>
      <c r="E62" s="11">
        <f t="shared" si="2"/>
        <v>2.6704098360653461E-2</v>
      </c>
      <c r="F62" s="11">
        <f>SUM(E$2:E62)/COUNTA(E$2:E62)</f>
        <v>2.6826340650180431E-2</v>
      </c>
      <c r="G62" s="17">
        <f t="shared" si="3"/>
        <v>9.6574826340649551</v>
      </c>
    </row>
    <row r="63" spans="1:7" x14ac:dyDescent="0.25">
      <c r="A63" s="14" t="s">
        <v>250</v>
      </c>
      <c r="B63" s="9" t="str">
        <f t="shared" si="4"/>
        <v>40.224</v>
      </c>
      <c r="C63" s="9">
        <f t="shared" si="1"/>
        <v>40.223999999999997</v>
      </c>
      <c r="D63" s="11">
        <f>SUM(C$2:C63)/COUNTA(C$2:C63)</f>
        <v>38.561999999999991</v>
      </c>
      <c r="E63" s="11">
        <f t="shared" si="2"/>
        <v>2.7245901639346926E-2</v>
      </c>
      <c r="F63" s="11">
        <f>SUM(E$2:E63)/COUNTA(E$2:E63)</f>
        <v>2.6833333333333206E-2</v>
      </c>
      <c r="G63" s="17">
        <f t="shared" si="3"/>
        <v>9.659999999999954</v>
      </c>
    </row>
    <row r="64" spans="1:7" x14ac:dyDescent="0.25">
      <c r="A64" s="14" t="s">
        <v>251</v>
      </c>
      <c r="B64" s="9" t="str">
        <f t="shared" si="4"/>
        <v>40.277</v>
      </c>
      <c r="C64" s="9">
        <f t="shared" si="1"/>
        <v>40.277000000000001</v>
      </c>
      <c r="D64" s="11">
        <f>SUM(C$2:C64)/COUNTA(C$2:C64)</f>
        <v>38.589222222222219</v>
      </c>
      <c r="E64" s="11">
        <f t="shared" si="2"/>
        <v>2.7222222222228254E-2</v>
      </c>
      <c r="F64" s="11">
        <f>SUM(E$2:E64)/COUNTA(E$2:E64)</f>
        <v>2.6839708561020009E-2</v>
      </c>
      <c r="G64" s="17">
        <f t="shared" si="3"/>
        <v>9.6622950819672031</v>
      </c>
    </row>
    <row r="65" spans="1:7" x14ac:dyDescent="0.25">
      <c r="A65" s="14" t="s">
        <v>252</v>
      </c>
      <c r="B65" s="9" t="str">
        <f t="shared" si="4"/>
        <v>40.302</v>
      </c>
      <c r="C65" s="9">
        <f t="shared" si="1"/>
        <v>40.302</v>
      </c>
      <c r="D65" s="11">
        <f>SUM(C$2:C65)/COUNTA(C$2:C65)</f>
        <v>38.615984374999996</v>
      </c>
      <c r="E65" s="11">
        <f t="shared" si="2"/>
        <v>2.6762152777777715E-2</v>
      </c>
      <c r="F65" s="11">
        <f>SUM(E$2:E65)/COUNTA(E$2:E65)</f>
        <v>2.6838457661290296E-2</v>
      </c>
      <c r="G65" s="17">
        <f t="shared" si="3"/>
        <v>9.6618447580645075</v>
      </c>
    </row>
    <row r="66" spans="1:7" x14ac:dyDescent="0.25">
      <c r="A66" s="14" t="s">
        <v>253</v>
      </c>
      <c r="B66" s="9" t="str">
        <f t="shared" si="4"/>
        <v>40.391</v>
      </c>
      <c r="C66" s="9">
        <f t="shared" si="1"/>
        <v>40.390999999999998</v>
      </c>
      <c r="D66" s="11">
        <f>SUM(C$2:C66)/COUNTA(C$2:C66)</f>
        <v>38.643292307692306</v>
      </c>
      <c r="E66" s="11">
        <f t="shared" si="2"/>
        <v>2.7307932692309578E-2</v>
      </c>
      <c r="F66" s="11">
        <f>SUM(E$2:E66)/COUNTA(E$2:E66)</f>
        <v>2.684590964590965E-2</v>
      </c>
      <c r="G66" s="17">
        <f t="shared" si="3"/>
        <v>9.6645274725274746</v>
      </c>
    </row>
    <row r="67" spans="1:7" x14ac:dyDescent="0.25">
      <c r="A67" s="14" t="s">
        <v>254</v>
      </c>
      <c r="B67" s="9" t="str">
        <f t="shared" si="4"/>
        <v>40.423</v>
      </c>
      <c r="C67" s="9">
        <f t="shared" ref="C67:C83" si="5">VALUE(B67)</f>
        <v>40.423000000000002</v>
      </c>
      <c r="D67" s="11">
        <f>SUM(C$2:C67)/COUNTA(C$2:C67)</f>
        <v>38.670257575757574</v>
      </c>
      <c r="E67" s="11">
        <f t="shared" si="2"/>
        <v>2.6965268065268333E-2</v>
      </c>
      <c r="F67" s="11">
        <f>SUM(E$2:E67)/COUNTA(E$2:E67)</f>
        <v>2.6847774621212128E-2</v>
      </c>
      <c r="G67" s="17">
        <f t="shared" si="3"/>
        <v>9.6651988636363662</v>
      </c>
    </row>
    <row r="68" spans="1:7" x14ac:dyDescent="0.25">
      <c r="A68" s="14" t="s">
        <v>255</v>
      </c>
      <c r="B68" s="9" t="str">
        <f t="shared" si="4"/>
        <v>40.474</v>
      </c>
      <c r="C68" s="9">
        <f t="shared" si="5"/>
        <v>40.473999999999997</v>
      </c>
      <c r="D68" s="11">
        <f>SUM(C$2:C68)/COUNTA(C$2:C68)</f>
        <v>38.697179104477613</v>
      </c>
      <c r="E68" s="11">
        <f t="shared" si="2"/>
        <v>2.6921528720038168E-2</v>
      </c>
      <c r="F68" s="11">
        <f>SUM(E$2:E68)/COUNTA(E$2:E68)</f>
        <v>2.6848909299655607E-2</v>
      </c>
      <c r="G68" s="17">
        <f t="shared" si="3"/>
        <v>9.6656073478760192</v>
      </c>
    </row>
    <row r="69" spans="1:7" x14ac:dyDescent="0.25">
      <c r="A69" s="14" t="s">
        <v>256</v>
      </c>
      <c r="B69" s="9" t="str">
        <f t="shared" si="4"/>
        <v>40.550</v>
      </c>
      <c r="C69" s="9">
        <f t="shared" si="5"/>
        <v>40.549999999999997</v>
      </c>
      <c r="D69" s="11">
        <f>SUM(C$2:C69)/COUNTA(C$2:C69)</f>
        <v>38.724426470588242</v>
      </c>
      <c r="E69" s="11">
        <f t="shared" ref="E69:E83" si="6">(D69-D68)</f>
        <v>2.7247366110628946E-2</v>
      </c>
      <c r="F69" s="11">
        <f>SUM(E$2:E69)/COUNTA(E$2:E69)</f>
        <v>2.6854946524064293E-2</v>
      </c>
      <c r="G69" s="17">
        <f t="shared" si="3"/>
        <v>9.6677807486631462</v>
      </c>
    </row>
    <row r="70" spans="1:7" x14ac:dyDescent="0.25">
      <c r="A70" s="14" t="s">
        <v>257</v>
      </c>
      <c r="B70" s="9" t="str">
        <f t="shared" si="4"/>
        <v>40.566</v>
      </c>
      <c r="C70" s="9">
        <f t="shared" si="5"/>
        <v>40.566000000000003</v>
      </c>
      <c r="D70" s="11">
        <f>SUM(C$2:C70)/COUNTA(C$2:C70)</f>
        <v>38.751115942028989</v>
      </c>
      <c r="E70" s="11">
        <f t="shared" si="6"/>
        <v>2.668947144074707E-2</v>
      </c>
      <c r="F70" s="11">
        <f>SUM(E$2:E70)/COUNTA(E$2:E70)</f>
        <v>2.685247674670135E-2</v>
      </c>
      <c r="G70" s="17">
        <f t="shared" ref="G70:G83" si="7">F70*360</f>
        <v>9.6668916288124862</v>
      </c>
    </row>
    <row r="71" spans="1:7" x14ac:dyDescent="0.25">
      <c r="A71" s="14" t="s">
        <v>258</v>
      </c>
      <c r="B71" s="9" t="str">
        <f t="shared" si="4"/>
        <v>40.633</v>
      </c>
      <c r="C71" s="9">
        <f t="shared" si="5"/>
        <v>40.633000000000003</v>
      </c>
      <c r="D71" s="11">
        <f>SUM(C$2:C71)/COUNTA(C$2:C71)</f>
        <v>38.777999999999999</v>
      </c>
      <c r="E71" s="11">
        <f t="shared" si="6"/>
        <v>2.6884057971010122E-2</v>
      </c>
      <c r="F71" s="11">
        <f>SUM(E$2:E71)/COUNTA(E$2:E71)</f>
        <v>2.6852941176470597E-2</v>
      </c>
      <c r="G71" s="17">
        <f t="shared" si="7"/>
        <v>9.6670588235294144</v>
      </c>
    </row>
    <row r="72" spans="1:7" x14ac:dyDescent="0.25">
      <c r="A72" s="14" t="s">
        <v>259</v>
      </c>
      <c r="B72" s="9" t="str">
        <f t="shared" si="4"/>
        <v>40.665</v>
      </c>
      <c r="C72" s="9">
        <f t="shared" si="5"/>
        <v>40.664999999999999</v>
      </c>
      <c r="D72" s="11">
        <f>SUM(C$2:C72)/COUNTA(C$2:C72)</f>
        <v>38.804577464788736</v>
      </c>
      <c r="E72" s="11">
        <f t="shared" si="6"/>
        <v>2.6577464788736904E-2</v>
      </c>
      <c r="F72" s="11">
        <f>SUM(E$2:E72)/COUNTA(E$2:E72)</f>
        <v>2.6848948765054167E-2</v>
      </c>
      <c r="G72" s="17">
        <f t="shared" si="7"/>
        <v>9.6656215554195004</v>
      </c>
    </row>
    <row r="73" spans="1:7" x14ac:dyDescent="0.25">
      <c r="A73" s="14" t="s">
        <v>260</v>
      </c>
      <c r="B73" s="9" t="str">
        <f t="shared" si="4"/>
        <v>40.728</v>
      </c>
      <c r="C73" s="9">
        <f t="shared" si="5"/>
        <v>40.728000000000002</v>
      </c>
      <c r="D73" s="11">
        <f>SUM(C$2:C73)/COUNTA(C$2:C73)</f>
        <v>38.831291666666665</v>
      </c>
      <c r="E73" s="11">
        <f t="shared" si="6"/>
        <v>2.6714201877929611E-2</v>
      </c>
      <c r="F73" s="11">
        <f>SUM(E$2:E73)/COUNTA(E$2:E73)</f>
        <v>2.6847023809523814E-2</v>
      </c>
      <c r="G73" s="17">
        <f t="shared" si="7"/>
        <v>9.6649285714285735</v>
      </c>
    </row>
    <row r="74" spans="1:7" x14ac:dyDescent="0.25">
      <c r="A74" s="14" t="s">
        <v>261</v>
      </c>
      <c r="B74" s="9" t="str">
        <f t="shared" si="4"/>
        <v>40.783</v>
      </c>
      <c r="C74" s="9">
        <f t="shared" si="5"/>
        <v>40.783000000000001</v>
      </c>
      <c r="D74" s="11">
        <f>SUM(C$2:C74)/COUNTA(C$2:C74)</f>
        <v>38.858027397260273</v>
      </c>
      <c r="E74" s="11">
        <f t="shared" si="6"/>
        <v>2.6735730593607343E-2</v>
      </c>
      <c r="F74" s="11">
        <f>SUM(E$2:E74)/COUNTA(E$2:E74)</f>
        <v>2.6845456299440483E-2</v>
      </c>
      <c r="G74" s="17">
        <f t="shared" si="7"/>
        <v>9.6643642677985735</v>
      </c>
    </row>
    <row r="75" spans="1:7" x14ac:dyDescent="0.25">
      <c r="A75" s="14" t="s">
        <v>262</v>
      </c>
      <c r="B75" s="9" t="str">
        <f t="shared" si="4"/>
        <v>40.836</v>
      </c>
      <c r="C75" s="9">
        <f t="shared" si="5"/>
        <v>40.835999999999999</v>
      </c>
      <c r="D75" s="11">
        <f>SUM(C$2:C75)/COUNTA(C$2:C75)</f>
        <v>38.884756756756751</v>
      </c>
      <c r="E75" s="11">
        <f t="shared" si="6"/>
        <v>2.6729359496478367E-2</v>
      </c>
      <c r="F75" s="11">
        <f>SUM(E$2:E75)/COUNTA(E$2:E75)</f>
        <v>2.6843843843843789E-2</v>
      </c>
      <c r="G75" s="17">
        <f t="shared" si="7"/>
        <v>9.6637837837837637</v>
      </c>
    </row>
    <row r="76" spans="1:7" x14ac:dyDescent="0.25">
      <c r="A76" s="14" t="s">
        <v>263</v>
      </c>
      <c r="B76" s="9" t="str">
        <f t="shared" si="4"/>
        <v>40.910</v>
      </c>
      <c r="C76" s="9">
        <f t="shared" si="5"/>
        <v>40.909999999999997</v>
      </c>
      <c r="D76" s="11">
        <f>SUM(C$2:C76)/COUNTA(C$2:C76)</f>
        <v>38.911759999999994</v>
      </c>
      <c r="E76" s="11">
        <f t="shared" si="6"/>
        <v>2.7003243243242991E-2</v>
      </c>
      <c r="F76" s="11">
        <f>SUM(E$2:E76)/COUNTA(E$2:E76)</f>
        <v>2.6846027397260216E-2</v>
      </c>
      <c r="G76" s="17">
        <f t="shared" si="7"/>
        <v>9.6645698630136785</v>
      </c>
    </row>
    <row r="77" spans="1:7" x14ac:dyDescent="0.25">
      <c r="A77" s="14" t="s">
        <v>264</v>
      </c>
      <c r="B77" s="9" t="str">
        <f t="shared" si="4"/>
        <v>40.975</v>
      </c>
      <c r="C77" s="9">
        <f t="shared" si="5"/>
        <v>40.975000000000001</v>
      </c>
      <c r="D77" s="11">
        <f>SUM(C$2:C77)/COUNTA(C$2:C77)</f>
        <v>38.938907894736836</v>
      </c>
      <c r="E77" s="11">
        <f t="shared" si="6"/>
        <v>2.7147894736842204E-2</v>
      </c>
      <c r="F77" s="11">
        <f>SUM(E$2:E77)/COUNTA(E$2:E77)</f>
        <v>2.6850106685632945E-2</v>
      </c>
      <c r="G77" s="17">
        <f t="shared" si="7"/>
        <v>9.6660384068278606</v>
      </c>
    </row>
    <row r="78" spans="1:7" x14ac:dyDescent="0.25">
      <c r="A78" s="14" t="s">
        <v>265</v>
      </c>
      <c r="B78" s="9" t="str">
        <f t="shared" si="4"/>
        <v>41.020</v>
      </c>
      <c r="C78" s="9">
        <f t="shared" si="5"/>
        <v>41.02</v>
      </c>
      <c r="D78" s="11">
        <f>SUM(C$2:C78)/COUNTA(C$2:C78)</f>
        <v>38.96593506493506</v>
      </c>
      <c r="E78" s="11">
        <f t="shared" si="6"/>
        <v>2.7027170198223871E-2</v>
      </c>
      <c r="F78" s="11">
        <f>SUM(E$2:E78)/COUNTA(E$2:E78)</f>
        <v>2.6852467532467492E-2</v>
      </c>
      <c r="G78" s="17">
        <f t="shared" si="7"/>
        <v>9.6668883116882967</v>
      </c>
    </row>
    <row r="79" spans="1:7" x14ac:dyDescent="0.25">
      <c r="A79" s="14" t="s">
        <v>266</v>
      </c>
      <c r="B79" s="9" t="str">
        <f t="shared" si="4"/>
        <v>41.084</v>
      </c>
      <c r="C79" s="9">
        <f t="shared" si="5"/>
        <v>41.084000000000003</v>
      </c>
      <c r="D79" s="11">
        <f>SUM(C$2:C79)/COUNTA(C$2:C79)</f>
        <v>38.993089743589735</v>
      </c>
      <c r="E79" s="11">
        <f t="shared" si="6"/>
        <v>2.7154678654675024E-2</v>
      </c>
      <c r="F79" s="11">
        <f>SUM(E$2:E79)/COUNTA(E$2:E79)</f>
        <v>2.6856443994601801E-2</v>
      </c>
      <c r="G79" s="17">
        <f t="shared" si="7"/>
        <v>9.6683198380566484</v>
      </c>
    </row>
    <row r="80" spans="1:7" x14ac:dyDescent="0.25">
      <c r="A80" s="14" t="s">
        <v>267</v>
      </c>
      <c r="B80" s="9" t="str">
        <f t="shared" si="4"/>
        <v>41.116</v>
      </c>
      <c r="C80" s="9">
        <f t="shared" si="5"/>
        <v>41.116</v>
      </c>
      <c r="D80" s="11">
        <f>SUM(C$2:C80)/COUNTA(C$2:C80)</f>
        <v>39.019962025316445</v>
      </c>
      <c r="E80" s="11">
        <f t="shared" si="6"/>
        <v>2.6872281726710412E-2</v>
      </c>
      <c r="F80" s="11">
        <f>SUM(E$2:E80)/COUNTA(E$2:E80)</f>
        <v>2.685664967943438E-2</v>
      </c>
      <c r="G80" s="17">
        <f t="shared" si="7"/>
        <v>9.6683938845963766</v>
      </c>
    </row>
    <row r="81" spans="1:7" x14ac:dyDescent="0.25">
      <c r="A81" s="14" t="s">
        <v>268</v>
      </c>
      <c r="B81" s="9" t="str">
        <f t="shared" si="4"/>
        <v>41.157</v>
      </c>
      <c r="C81" s="9">
        <f t="shared" si="5"/>
        <v>41.156999999999996</v>
      </c>
      <c r="D81" s="11">
        <f>SUM(C$2:C81)/COUNTA(C$2:C81)</f>
        <v>39.046674999999993</v>
      </c>
      <c r="E81" s="11">
        <f t="shared" si="6"/>
        <v>2.6712974683547941E-2</v>
      </c>
      <c r="F81" s="11">
        <f>SUM(E$2:E81)/COUNTA(E$2:E81)</f>
        <v>2.6854807692307629E-2</v>
      </c>
      <c r="G81" s="17">
        <f t="shared" si="7"/>
        <v>9.6677307692307473</v>
      </c>
    </row>
    <row r="82" spans="1:7" x14ac:dyDescent="0.25">
      <c r="A82" s="14" t="s">
        <v>269</v>
      </c>
      <c r="B82" s="9" t="str">
        <f t="shared" si="4"/>
        <v>41.239</v>
      </c>
      <c r="C82" s="9">
        <f t="shared" si="5"/>
        <v>41.238999999999997</v>
      </c>
      <c r="D82" s="11">
        <f>SUM(C$2:C82)/COUNTA(C$2:C82)</f>
        <v>39.073740740740732</v>
      </c>
      <c r="E82" s="11">
        <f t="shared" si="6"/>
        <v>2.706574074073842E-2</v>
      </c>
      <c r="F82" s="11">
        <f>SUM(E$2:E82)/COUNTA(E$2:E82)</f>
        <v>2.6857477730895363E-2</v>
      </c>
      <c r="G82" s="17">
        <f t="shared" si="7"/>
        <v>9.668691983122331</v>
      </c>
    </row>
    <row r="83" spans="1:7" x14ac:dyDescent="0.25">
      <c r="A83" s="14" t="s">
        <v>270</v>
      </c>
      <c r="B83" s="9" t="str">
        <f t="shared" si="4"/>
        <v>41.284</v>
      </c>
      <c r="C83" s="9">
        <f t="shared" si="5"/>
        <v>41.283999999999999</v>
      </c>
      <c r="D83" s="11">
        <f>SUM(C$2:C83)/COUNTA(C$2:C83)</f>
        <v>39.100695121951212</v>
      </c>
      <c r="E83" s="11">
        <f t="shared" si="6"/>
        <v>2.6954381210479994E-2</v>
      </c>
      <c r="F83" s="11">
        <f>SUM(E$2:E83)/COUNTA(E$2:E83)</f>
        <v>2.6858689024390169E-2</v>
      </c>
      <c r="G83" s="17">
        <f t="shared" si="7"/>
        <v>9.6691280487804612</v>
      </c>
    </row>
    <row r="84" spans="1:7" x14ac:dyDescent="0.25">
      <c r="A84" s="14" t="s">
        <v>271</v>
      </c>
      <c r="B84" s="9"/>
      <c r="C84" s="9"/>
      <c r="D84" s="11"/>
      <c r="E84" s="11"/>
      <c r="F84" s="11"/>
      <c r="G84" s="17"/>
    </row>
    <row r="85" spans="1:7" x14ac:dyDescent="0.25">
      <c r="A85" s="14" t="s">
        <v>272</v>
      </c>
      <c r="B85" s="9"/>
      <c r="C85" s="9"/>
      <c r="D85" s="11"/>
      <c r="E85" s="11"/>
      <c r="F85" s="11"/>
      <c r="G85" s="17"/>
    </row>
    <row r="86" spans="1:7" x14ac:dyDescent="0.25">
      <c r="A86" s="14" t="s">
        <v>273</v>
      </c>
      <c r="B86" s="9"/>
      <c r="C86" s="9"/>
      <c r="D86" s="11"/>
      <c r="E86" s="11"/>
      <c r="F86" s="11"/>
      <c r="G86" s="17"/>
    </row>
    <row r="87" spans="1:7" x14ac:dyDescent="0.25">
      <c r="A87" s="14" t="s">
        <v>274</v>
      </c>
      <c r="B87" s="9"/>
      <c r="C87" s="9"/>
      <c r="D87" s="11"/>
      <c r="E87" s="11"/>
      <c r="F87" s="11"/>
      <c r="G87" s="17"/>
    </row>
    <row r="88" spans="1:7" x14ac:dyDescent="0.25">
      <c r="A88" s="14" t="s">
        <v>275</v>
      </c>
      <c r="B88" s="9"/>
      <c r="C88" s="9"/>
      <c r="D88" s="11"/>
      <c r="E88" s="11"/>
      <c r="F88" s="11"/>
      <c r="G88" s="17"/>
    </row>
    <row r="89" spans="1:7" x14ac:dyDescent="0.25">
      <c r="A89" s="14" t="s">
        <v>276</v>
      </c>
      <c r="B89" s="9"/>
      <c r="C89" s="9"/>
      <c r="D89" s="11"/>
      <c r="E89" s="11"/>
      <c r="F89" s="11"/>
      <c r="G89" s="17"/>
    </row>
    <row r="90" spans="1:7" x14ac:dyDescent="0.25">
      <c r="A90" s="14" t="s">
        <v>277</v>
      </c>
      <c r="B90" s="9"/>
      <c r="C90" s="9"/>
      <c r="D90" s="11"/>
      <c r="E90" s="11"/>
      <c r="F90" s="11"/>
      <c r="G90" s="17"/>
    </row>
    <row r="91" spans="1:7" x14ac:dyDescent="0.25">
      <c r="A91" s="14" t="s">
        <v>278</v>
      </c>
      <c r="B91" s="9"/>
      <c r="C91" s="9"/>
      <c r="D91" s="11"/>
      <c r="E91" s="11"/>
      <c r="F91" s="11"/>
      <c r="G91" s="17"/>
    </row>
    <row r="92" spans="1:7" x14ac:dyDescent="0.25">
      <c r="A92" s="14" t="s">
        <v>279</v>
      </c>
      <c r="B92" s="9"/>
      <c r="C92" s="9"/>
      <c r="D92" s="11"/>
      <c r="E92" s="11"/>
      <c r="F92" s="11"/>
      <c r="G92" s="17"/>
    </row>
    <row r="93" spans="1:7" x14ac:dyDescent="0.25">
      <c r="A93" s="14" t="s">
        <v>280</v>
      </c>
      <c r="B93" s="9"/>
      <c r="C93" s="9"/>
      <c r="D93" s="11"/>
      <c r="E93" s="11"/>
      <c r="F93" s="11"/>
      <c r="G93" s="17"/>
    </row>
    <row r="94" spans="1:7" x14ac:dyDescent="0.25">
      <c r="A94" s="14" t="s">
        <v>281</v>
      </c>
      <c r="B94" s="9"/>
      <c r="C94" s="9"/>
      <c r="D94" s="11"/>
      <c r="E94" s="11"/>
      <c r="F94" s="11"/>
      <c r="G94" s="17"/>
    </row>
    <row r="95" spans="1:7" x14ac:dyDescent="0.25">
      <c r="A95" s="14" t="s">
        <v>282</v>
      </c>
      <c r="B95" s="9"/>
      <c r="C95" s="9"/>
      <c r="D95" s="11"/>
      <c r="E95" s="11"/>
      <c r="F95" s="11"/>
      <c r="G95" s="17"/>
    </row>
    <row r="96" spans="1:7" x14ac:dyDescent="0.25">
      <c r="A96" s="14" t="s">
        <v>283</v>
      </c>
      <c r="B96" s="9"/>
      <c r="C96" s="9"/>
      <c r="D96" s="11"/>
      <c r="E96" s="11"/>
      <c r="F96" s="11"/>
      <c r="G96" s="17"/>
    </row>
    <row r="97" spans="1:7" x14ac:dyDescent="0.25">
      <c r="A97" s="14" t="s">
        <v>284</v>
      </c>
      <c r="B97" s="9"/>
      <c r="C97" s="9"/>
      <c r="D97" s="11"/>
      <c r="E97" s="11"/>
      <c r="F97" s="11"/>
      <c r="G97" s="17"/>
    </row>
    <row r="98" spans="1:7" x14ac:dyDescent="0.25">
      <c r="A98" s="14" t="s">
        <v>285</v>
      </c>
      <c r="B98" s="9"/>
      <c r="C98" s="9"/>
      <c r="D98" s="11"/>
      <c r="E98" s="11"/>
      <c r="F98" s="11"/>
      <c r="G98" s="17"/>
    </row>
    <row r="99" spans="1:7" x14ac:dyDescent="0.25">
      <c r="A99" s="14" t="s">
        <v>286</v>
      </c>
      <c r="B99" s="9"/>
      <c r="C99" s="9"/>
      <c r="D99" s="11"/>
      <c r="E99" s="11"/>
      <c r="F99" s="11"/>
      <c r="G99" s="17"/>
    </row>
    <row r="100" spans="1:7" x14ac:dyDescent="0.25">
      <c r="A100" s="14" t="s">
        <v>287</v>
      </c>
      <c r="B100" s="9"/>
      <c r="C100" s="9"/>
      <c r="D100" s="11"/>
      <c r="E100" s="11"/>
      <c r="F100" s="11"/>
      <c r="G100" s="17"/>
    </row>
    <row r="101" spans="1:7" x14ac:dyDescent="0.25">
      <c r="A101" s="14" t="s">
        <v>288</v>
      </c>
      <c r="B101" s="9"/>
      <c r="C101" s="9"/>
      <c r="D101" s="11"/>
      <c r="E101" s="11"/>
      <c r="F101" s="11"/>
      <c r="G101" s="17"/>
    </row>
    <row r="102" spans="1:7" x14ac:dyDescent="0.25">
      <c r="B102" s="9"/>
      <c r="C102" s="9"/>
      <c r="D102" s="11"/>
      <c r="E102" s="11"/>
      <c r="F102" s="11"/>
      <c r="G102" s="17"/>
    </row>
    <row r="103" spans="1:7" x14ac:dyDescent="0.25">
      <c r="B103" s="9"/>
      <c r="C103" s="9"/>
      <c r="D103" s="11"/>
      <c r="E103" s="11"/>
      <c r="F103" s="11"/>
      <c r="G103" s="17"/>
    </row>
    <row r="104" spans="1:7" x14ac:dyDescent="0.25">
      <c r="B104" s="9"/>
      <c r="C104" s="9"/>
      <c r="D104" s="11"/>
      <c r="E104" s="11"/>
      <c r="F104" s="11"/>
      <c r="G104" s="17"/>
    </row>
    <row r="105" spans="1:7" x14ac:dyDescent="0.25">
      <c r="B105" s="9"/>
      <c r="C105" s="9"/>
      <c r="D105" s="11"/>
      <c r="E105" s="11"/>
      <c r="F105" s="11"/>
      <c r="G105" s="17"/>
    </row>
    <row r="106" spans="1:7" x14ac:dyDescent="0.25">
      <c r="B106" s="9"/>
      <c r="C106" s="9"/>
      <c r="D106" s="11"/>
      <c r="E106" s="11"/>
      <c r="F106" s="11"/>
      <c r="G106" s="17"/>
    </row>
    <row r="107" spans="1:7" x14ac:dyDescent="0.25">
      <c r="B107" s="9"/>
      <c r="C107" s="9"/>
      <c r="D107" s="11"/>
      <c r="E107" s="11"/>
      <c r="F107" s="11"/>
      <c r="G107" s="17"/>
    </row>
    <row r="108" spans="1:7" x14ac:dyDescent="0.25">
      <c r="B108" s="9"/>
      <c r="C108" s="9"/>
      <c r="D108" s="11"/>
      <c r="E108" s="11"/>
      <c r="F108" s="11"/>
      <c r="G108" s="17"/>
    </row>
    <row r="109" spans="1:7" x14ac:dyDescent="0.25">
      <c r="B109" s="9"/>
      <c r="C109" s="9"/>
      <c r="D109" s="11"/>
      <c r="E109" s="11"/>
      <c r="F109" s="11"/>
      <c r="G109" s="17"/>
    </row>
    <row r="110" spans="1:7" x14ac:dyDescent="0.25">
      <c r="B110" s="9"/>
      <c r="C110" s="9"/>
      <c r="D110" s="11"/>
      <c r="E110" s="11"/>
      <c r="F110" s="11"/>
      <c r="G110" s="17"/>
    </row>
    <row r="111" spans="1:7" x14ac:dyDescent="0.25">
      <c r="B111" s="9"/>
      <c r="C111" s="9"/>
      <c r="D111" s="11"/>
      <c r="E111" s="11"/>
      <c r="F111" s="11"/>
      <c r="G111" s="17"/>
    </row>
    <row r="112" spans="1:7" x14ac:dyDescent="0.25">
      <c r="B112" s="9"/>
      <c r="C112" s="9"/>
      <c r="D112" s="11"/>
      <c r="E112" s="11"/>
      <c r="F112" s="11"/>
      <c r="G112" s="17"/>
    </row>
    <row r="113" spans="2:7" x14ac:dyDescent="0.25">
      <c r="B113" s="9"/>
      <c r="C113" s="9"/>
      <c r="D113" s="11"/>
      <c r="E113" s="11"/>
      <c r="F113" s="11"/>
      <c r="G113" s="17"/>
    </row>
    <row r="114" spans="2:7" x14ac:dyDescent="0.25">
      <c r="B114" s="9"/>
      <c r="C114" s="9"/>
      <c r="D114" s="11"/>
      <c r="E114" s="11"/>
      <c r="F114" s="11"/>
      <c r="G114" s="17"/>
    </row>
    <row r="115" spans="2:7" x14ac:dyDescent="0.25">
      <c r="B115" s="9"/>
      <c r="C115" s="9"/>
      <c r="D115" s="11"/>
      <c r="E115" s="11"/>
      <c r="F115" s="11"/>
      <c r="G115" s="17"/>
    </row>
    <row r="116" spans="2:7" x14ac:dyDescent="0.25">
      <c r="B116" s="9"/>
      <c r="C116" s="9"/>
      <c r="D116" s="11"/>
      <c r="E116" s="11"/>
      <c r="F116" s="11"/>
      <c r="G116" s="17"/>
    </row>
    <row r="117" spans="2:7" x14ac:dyDescent="0.25">
      <c r="B117" s="9"/>
      <c r="C117" s="9"/>
      <c r="D117" s="11"/>
      <c r="E117" s="11"/>
      <c r="F117" s="11"/>
      <c r="G117" s="17"/>
    </row>
    <row r="118" spans="2:7" x14ac:dyDescent="0.25">
      <c r="B118" s="9"/>
      <c r="C118" s="9"/>
      <c r="D118" s="11"/>
      <c r="E118" s="11"/>
      <c r="F118" s="11"/>
      <c r="G118" s="17"/>
    </row>
    <row r="119" spans="2:7" x14ac:dyDescent="0.25">
      <c r="B119" s="9"/>
      <c r="C119" s="9"/>
      <c r="D119" s="11"/>
      <c r="E119" s="11"/>
      <c r="F119" s="11"/>
      <c r="G119" s="17"/>
    </row>
    <row r="120" spans="2:7" x14ac:dyDescent="0.25">
      <c r="B120" s="9"/>
      <c r="C120" s="9"/>
      <c r="D120" s="11"/>
      <c r="E120" s="11"/>
      <c r="F120" s="11"/>
      <c r="G120" s="17"/>
    </row>
    <row r="121" spans="2:7" x14ac:dyDescent="0.25">
      <c r="B121" s="9"/>
      <c r="C121" s="9"/>
      <c r="D121" s="11"/>
      <c r="E121" s="11"/>
      <c r="F121" s="11"/>
      <c r="G121" s="17"/>
    </row>
    <row r="122" spans="2:7" x14ac:dyDescent="0.25">
      <c r="B122" s="9"/>
      <c r="C122" s="9"/>
      <c r="D122" s="11"/>
      <c r="E122" s="11"/>
      <c r="F122" s="11"/>
      <c r="G122" s="17"/>
    </row>
    <row r="123" spans="2:7" x14ac:dyDescent="0.25">
      <c r="B123" s="9"/>
      <c r="C123" s="9"/>
      <c r="D123" s="11"/>
      <c r="E123" s="11"/>
      <c r="F123" s="11"/>
      <c r="G123" s="17"/>
    </row>
    <row r="124" spans="2:7" x14ac:dyDescent="0.25">
      <c r="B124" s="9"/>
      <c r="C124" s="9"/>
      <c r="D124" s="11"/>
      <c r="E124" s="11"/>
      <c r="F124" s="11"/>
      <c r="G124" s="17"/>
    </row>
    <row r="125" spans="2:7" x14ac:dyDescent="0.25">
      <c r="B125" s="9"/>
      <c r="C125" s="9"/>
      <c r="D125" s="11"/>
      <c r="E125" s="11"/>
      <c r="F125" s="11"/>
      <c r="G125" s="17"/>
    </row>
    <row r="126" spans="2:7" x14ac:dyDescent="0.25">
      <c r="B126" s="9"/>
      <c r="C126" s="9"/>
      <c r="D126" s="11"/>
      <c r="E126" s="11"/>
      <c r="F126" s="11"/>
      <c r="G126" s="17"/>
    </row>
    <row r="127" spans="2:7" x14ac:dyDescent="0.25">
      <c r="B127" s="9"/>
      <c r="C127" s="9"/>
      <c r="D127" s="11"/>
      <c r="E127" s="11"/>
      <c r="F127" s="11"/>
      <c r="G127" s="17"/>
    </row>
    <row r="128" spans="2:7" x14ac:dyDescent="0.25">
      <c r="B128" s="9"/>
      <c r="C128" s="9"/>
      <c r="D128" s="11"/>
      <c r="E128" s="11"/>
      <c r="F128" s="11"/>
      <c r="G128" s="17"/>
    </row>
    <row r="129" spans="2:7" x14ac:dyDescent="0.25">
      <c r="B129" s="9"/>
      <c r="C129" s="9"/>
      <c r="D129" s="11"/>
      <c r="E129" s="11"/>
      <c r="F129" s="11"/>
      <c r="G129" s="17"/>
    </row>
    <row r="130" spans="2:7" x14ac:dyDescent="0.25">
      <c r="B130" s="9"/>
      <c r="C130" s="9"/>
      <c r="D130" s="11"/>
      <c r="E130" s="11"/>
      <c r="F130" s="11"/>
      <c r="G130" s="17"/>
    </row>
    <row r="131" spans="2:7" x14ac:dyDescent="0.25">
      <c r="B131" s="9"/>
      <c r="C131" s="9"/>
      <c r="D131" s="11"/>
      <c r="E131" s="11"/>
      <c r="F131" s="11"/>
      <c r="G131" s="17"/>
    </row>
    <row r="132" spans="2:7" x14ac:dyDescent="0.25">
      <c r="B132" s="9"/>
      <c r="C132" s="9"/>
      <c r="D132" s="11"/>
      <c r="E132" s="11"/>
      <c r="F132" s="11"/>
      <c r="G132" s="17"/>
    </row>
    <row r="133" spans="2:7" x14ac:dyDescent="0.25">
      <c r="B133" s="9"/>
      <c r="C133" s="9"/>
      <c r="D133" s="11"/>
      <c r="E133" s="11"/>
      <c r="F133" s="11"/>
      <c r="G133" s="17"/>
    </row>
    <row r="134" spans="2:7" x14ac:dyDescent="0.25">
      <c r="B134" s="9"/>
      <c r="C134" s="9"/>
      <c r="D134" s="11"/>
      <c r="E134" s="11"/>
      <c r="F134" s="11"/>
      <c r="G134" s="17"/>
    </row>
    <row r="135" spans="2:7" x14ac:dyDescent="0.25">
      <c r="B135" s="9"/>
      <c r="C135" s="9"/>
      <c r="D135" s="11"/>
      <c r="E135" s="11"/>
      <c r="F135" s="11"/>
      <c r="G135" s="17"/>
    </row>
    <row r="136" spans="2:7" x14ac:dyDescent="0.25">
      <c r="B136" s="9"/>
      <c r="C136" s="9"/>
      <c r="D136" s="11"/>
      <c r="E136" s="11"/>
      <c r="F136" s="11"/>
      <c r="G136" s="17"/>
    </row>
    <row r="137" spans="2:7" x14ac:dyDescent="0.25">
      <c r="B137" s="9"/>
      <c r="C137" s="9"/>
      <c r="D137" s="11"/>
      <c r="E137" s="11"/>
      <c r="F137" s="11"/>
      <c r="G137" s="17"/>
    </row>
    <row r="138" spans="2:7" x14ac:dyDescent="0.25">
      <c r="B138" s="9"/>
      <c r="C138" s="9"/>
      <c r="D138" s="11"/>
      <c r="E138" s="11"/>
      <c r="F138" s="11"/>
      <c r="G138" s="17"/>
    </row>
    <row r="139" spans="2:7" x14ac:dyDescent="0.25">
      <c r="B139" s="9"/>
      <c r="C139" s="9"/>
      <c r="D139" s="11"/>
      <c r="E139" s="11"/>
      <c r="F139" s="11"/>
      <c r="G139" s="17"/>
    </row>
    <row r="140" spans="2:7" x14ac:dyDescent="0.25">
      <c r="B140" s="9"/>
      <c r="C140" s="9"/>
      <c r="D140" s="11"/>
      <c r="E140" s="11"/>
      <c r="F140" s="11"/>
      <c r="G140" s="17"/>
    </row>
    <row r="141" spans="2:7" x14ac:dyDescent="0.25">
      <c r="B141" s="9"/>
      <c r="C141" s="9"/>
      <c r="D141" s="11"/>
      <c r="E141" s="11"/>
      <c r="F141" s="11"/>
      <c r="G141" s="17"/>
    </row>
    <row r="142" spans="2:7" x14ac:dyDescent="0.25">
      <c r="B142" s="9"/>
      <c r="C142" s="9"/>
      <c r="D142" s="11"/>
      <c r="E142" s="11"/>
      <c r="F142" s="11"/>
      <c r="G142" s="17"/>
    </row>
    <row r="143" spans="2:7" x14ac:dyDescent="0.25">
      <c r="B143" s="9"/>
      <c r="C143" s="9"/>
      <c r="D143" s="11"/>
      <c r="E143" s="11"/>
      <c r="F143" s="11"/>
      <c r="G143" s="17"/>
    </row>
    <row r="144" spans="2:7" x14ac:dyDescent="0.25">
      <c r="B144" s="9"/>
      <c r="C144" s="9"/>
      <c r="D144" s="11"/>
      <c r="E144" s="11"/>
      <c r="F144" s="11"/>
      <c r="G144" s="17"/>
    </row>
    <row r="145" spans="2:7" x14ac:dyDescent="0.25">
      <c r="B145" s="9"/>
      <c r="C145" s="9"/>
      <c r="D145" s="11"/>
      <c r="E145" s="11"/>
      <c r="F145" s="11"/>
      <c r="G145" s="17"/>
    </row>
    <row r="146" spans="2:7" x14ac:dyDescent="0.25">
      <c r="B146" s="9"/>
      <c r="C146" s="9"/>
      <c r="D146" s="11"/>
      <c r="E146" s="11"/>
      <c r="F146" s="11"/>
      <c r="G146" s="17"/>
    </row>
    <row r="147" spans="2:7" x14ac:dyDescent="0.25">
      <c r="B147" s="9"/>
      <c r="C147" s="9"/>
      <c r="D147" s="11"/>
      <c r="E147" s="11"/>
      <c r="F147" s="11"/>
      <c r="G147" s="17"/>
    </row>
    <row r="148" spans="2:7" x14ac:dyDescent="0.25">
      <c r="B148" s="9"/>
      <c r="C148" s="9"/>
      <c r="D148" s="11"/>
      <c r="E148" s="11"/>
      <c r="F148" s="11"/>
      <c r="G148" s="17"/>
    </row>
    <row r="149" spans="2:7" x14ac:dyDescent="0.25">
      <c r="B149" s="9"/>
      <c r="C149" s="9"/>
      <c r="D149" s="11"/>
      <c r="E149" s="11"/>
      <c r="F149" s="11"/>
      <c r="G149" s="17"/>
    </row>
    <row r="150" spans="2:7" x14ac:dyDescent="0.25">
      <c r="B150" s="9"/>
      <c r="C150" s="9"/>
      <c r="D150" s="11"/>
      <c r="E150" s="11"/>
      <c r="F150" s="11"/>
      <c r="G150" s="17"/>
    </row>
    <row r="151" spans="2:7" x14ac:dyDescent="0.25">
      <c r="B151" s="9"/>
      <c r="C151" s="9"/>
      <c r="D151" s="11"/>
      <c r="E151" s="11"/>
      <c r="F151" s="11"/>
      <c r="G151" s="17"/>
    </row>
    <row r="152" spans="2:7" x14ac:dyDescent="0.25">
      <c r="B152" s="9"/>
      <c r="C152" s="9"/>
      <c r="D152" s="11"/>
      <c r="E152" s="11"/>
      <c r="F152" s="11"/>
      <c r="G152" s="17"/>
    </row>
    <row r="153" spans="2:7" x14ac:dyDescent="0.25">
      <c r="B153" s="9"/>
      <c r="C153" s="9"/>
      <c r="D153" s="11"/>
      <c r="E153" s="11"/>
      <c r="F153" s="11"/>
      <c r="G153" s="17"/>
    </row>
    <row r="154" spans="2:7" x14ac:dyDescent="0.25">
      <c r="B154" s="9"/>
      <c r="C154" s="9"/>
      <c r="D154" s="11"/>
      <c r="E154" s="11"/>
      <c r="F154" s="11"/>
      <c r="G154" s="17"/>
    </row>
    <row r="155" spans="2:7" x14ac:dyDescent="0.25">
      <c r="B155" s="9"/>
      <c r="C155" s="9"/>
      <c r="D155" s="11"/>
      <c r="E155" s="11"/>
      <c r="F155" s="11"/>
      <c r="G155" s="17"/>
    </row>
    <row r="156" spans="2:7" x14ac:dyDescent="0.25">
      <c r="B156" s="9"/>
      <c r="C156" s="9"/>
      <c r="D156" s="11"/>
      <c r="E156" s="11"/>
      <c r="F156" s="11"/>
      <c r="G156" s="17"/>
    </row>
    <row r="157" spans="2:7" x14ac:dyDescent="0.25">
      <c r="B157" s="9"/>
      <c r="C157" s="9"/>
      <c r="D157" s="11"/>
      <c r="E157" s="11"/>
      <c r="F157" s="11"/>
      <c r="G157" s="17"/>
    </row>
    <row r="158" spans="2:7" x14ac:dyDescent="0.25">
      <c r="B158" s="9"/>
      <c r="C158" s="9"/>
      <c r="D158" s="11"/>
      <c r="E158" s="11"/>
      <c r="F158" s="11"/>
      <c r="G158" s="17"/>
    </row>
    <row r="159" spans="2:7" x14ac:dyDescent="0.25">
      <c r="B159" s="9"/>
      <c r="C159" s="9"/>
      <c r="D159" s="11"/>
      <c r="E159" s="11"/>
      <c r="F159" s="11"/>
      <c r="G159" s="17"/>
    </row>
    <row r="160" spans="2:7" x14ac:dyDescent="0.25">
      <c r="B160" s="9"/>
      <c r="C160" s="9"/>
      <c r="D160" s="11"/>
      <c r="E160" s="11"/>
      <c r="F160" s="11"/>
      <c r="G160" s="17"/>
    </row>
    <row r="161" spans="2:7" x14ac:dyDescent="0.25">
      <c r="B161" s="9"/>
      <c r="C161" s="9"/>
      <c r="D161" s="11"/>
      <c r="E161" s="11"/>
      <c r="F161" s="11"/>
      <c r="G161" s="17"/>
    </row>
    <row r="162" spans="2:7" x14ac:dyDescent="0.25">
      <c r="B162" s="9"/>
      <c r="C162" s="9"/>
      <c r="D162" s="11"/>
      <c r="E162" s="11"/>
      <c r="F162" s="11"/>
      <c r="G162" s="17"/>
    </row>
    <row r="163" spans="2:7" x14ac:dyDescent="0.25">
      <c r="B163" s="9"/>
      <c r="C163" s="9"/>
      <c r="D163" s="11"/>
      <c r="E163" s="11"/>
      <c r="F163" s="11"/>
      <c r="G163" s="17"/>
    </row>
    <row r="164" spans="2:7" x14ac:dyDescent="0.25">
      <c r="B164" s="9"/>
      <c r="C164" s="9"/>
      <c r="D164" s="11"/>
      <c r="E164" s="11"/>
      <c r="F164" s="11"/>
      <c r="G164" s="17"/>
    </row>
    <row r="165" spans="2:7" x14ac:dyDescent="0.25">
      <c r="B165" s="9"/>
      <c r="C165" s="9"/>
      <c r="D165" s="11"/>
      <c r="E165" s="11"/>
      <c r="F165" s="11"/>
      <c r="G165" s="17"/>
    </row>
    <row r="166" spans="2:7" x14ac:dyDescent="0.25">
      <c r="B166" s="9"/>
      <c r="C166" s="9"/>
      <c r="D166" s="11"/>
      <c r="E166" s="11"/>
      <c r="F166" s="11"/>
      <c r="G166" s="17"/>
    </row>
    <row r="167" spans="2:7" x14ac:dyDescent="0.25">
      <c r="B167" s="9"/>
      <c r="C167" s="9"/>
      <c r="D167" s="11"/>
      <c r="E167" s="11"/>
      <c r="F167" s="11"/>
      <c r="G167" s="17"/>
    </row>
    <row r="168" spans="2:7" x14ac:dyDescent="0.25">
      <c r="B168" s="9"/>
      <c r="C168" s="9"/>
      <c r="D168" s="11"/>
      <c r="E168" s="11"/>
      <c r="F168" s="11"/>
      <c r="G168" s="17"/>
    </row>
    <row r="169" spans="2:7" x14ac:dyDescent="0.25">
      <c r="B169" s="9"/>
      <c r="C169" s="9"/>
      <c r="D169" s="11"/>
      <c r="E169" s="11"/>
      <c r="F169" s="11"/>
      <c r="G169" s="17"/>
    </row>
    <row r="170" spans="2:7" x14ac:dyDescent="0.25">
      <c r="B170" s="9"/>
      <c r="C170" s="9"/>
      <c r="D170" s="11"/>
      <c r="E170" s="11"/>
      <c r="F170" s="11"/>
      <c r="G170" s="17"/>
    </row>
    <row r="171" spans="2:7" x14ac:dyDescent="0.25">
      <c r="B171" s="9"/>
      <c r="C171" s="9"/>
      <c r="D171" s="11"/>
      <c r="E171" s="11"/>
      <c r="F171" s="11"/>
      <c r="G171" s="17"/>
    </row>
    <row r="172" spans="2:7" x14ac:dyDescent="0.25">
      <c r="B172" s="9"/>
      <c r="C172" s="9"/>
      <c r="D172" s="11"/>
      <c r="E172" s="11"/>
      <c r="F172" s="11"/>
      <c r="G172" s="17"/>
    </row>
    <row r="173" spans="2:7" x14ac:dyDescent="0.25">
      <c r="B173" s="9"/>
      <c r="C173" s="9"/>
      <c r="D173" s="11"/>
      <c r="E173" s="11"/>
      <c r="F173" s="11"/>
      <c r="G173" s="17"/>
    </row>
    <row r="174" spans="2:7" x14ac:dyDescent="0.25">
      <c r="B174" s="9"/>
      <c r="C174" s="9"/>
      <c r="D174" s="11"/>
      <c r="E174" s="11"/>
      <c r="F174" s="11"/>
      <c r="G174" s="17"/>
    </row>
    <row r="175" spans="2:7" x14ac:dyDescent="0.25">
      <c r="B175" s="9"/>
      <c r="C175" s="9"/>
      <c r="D175" s="11"/>
      <c r="E175" s="11"/>
      <c r="F175" s="11"/>
      <c r="G175" s="17"/>
    </row>
    <row r="176" spans="2:7" x14ac:dyDescent="0.25">
      <c r="B176" s="9"/>
      <c r="C176" s="9"/>
      <c r="D176" s="11"/>
      <c r="E176" s="11"/>
      <c r="F176" s="11"/>
      <c r="G176" s="17"/>
    </row>
    <row r="177" spans="2:7" x14ac:dyDescent="0.25">
      <c r="B177" s="9"/>
      <c r="C177" s="9"/>
      <c r="D177" s="11"/>
      <c r="E177" s="11"/>
      <c r="F177" s="11"/>
      <c r="G177" s="17"/>
    </row>
    <row r="178" spans="2:7" x14ac:dyDescent="0.25">
      <c r="B178" s="9"/>
      <c r="C178" s="9"/>
      <c r="D178" s="11"/>
      <c r="E178" s="11"/>
      <c r="F178" s="11"/>
      <c r="G178" s="17"/>
    </row>
    <row r="179" spans="2:7" x14ac:dyDescent="0.25">
      <c r="B179" s="9"/>
      <c r="C179" s="9"/>
      <c r="D179" s="11"/>
      <c r="E179" s="11"/>
      <c r="F179" s="11"/>
      <c r="G179" s="17"/>
    </row>
    <row r="180" spans="2:7" x14ac:dyDescent="0.25">
      <c r="B180" s="9"/>
      <c r="C180" s="9"/>
      <c r="D180" s="11"/>
      <c r="E180" s="11"/>
      <c r="F180" s="11"/>
      <c r="G180" s="17"/>
    </row>
    <row r="181" spans="2:7" x14ac:dyDescent="0.25">
      <c r="B181" s="9"/>
      <c r="C181" s="9"/>
      <c r="D181" s="11"/>
      <c r="E181" s="11"/>
      <c r="F181" s="11"/>
      <c r="G181" s="17"/>
    </row>
    <row r="182" spans="2:7" x14ac:dyDescent="0.25">
      <c r="B182" s="9"/>
      <c r="C182" s="9"/>
      <c r="D182" s="11"/>
      <c r="E182" s="11"/>
      <c r="F182" s="11"/>
      <c r="G182" s="17"/>
    </row>
    <row r="183" spans="2:7" x14ac:dyDescent="0.25">
      <c r="B183" s="9"/>
      <c r="C183" s="9"/>
      <c r="D183" s="11"/>
      <c r="E183" s="11"/>
      <c r="F183" s="11"/>
      <c r="G183" s="17"/>
    </row>
    <row r="184" spans="2:7" x14ac:dyDescent="0.25">
      <c r="B184" s="9"/>
      <c r="C184" s="9"/>
      <c r="D184" s="11"/>
      <c r="E184" s="11"/>
      <c r="F184" s="11"/>
      <c r="G184" s="17"/>
    </row>
    <row r="185" spans="2:7" x14ac:dyDescent="0.25">
      <c r="B185" s="9"/>
      <c r="C185" s="9"/>
      <c r="D185" s="11"/>
      <c r="E185" s="11"/>
      <c r="F185" s="11"/>
      <c r="G185" s="17"/>
    </row>
    <row r="186" spans="2:7" x14ac:dyDescent="0.25">
      <c r="B186" s="9"/>
      <c r="C186" s="9"/>
      <c r="D186" s="11"/>
      <c r="E186" s="11"/>
      <c r="F186" s="11"/>
      <c r="G186" s="17"/>
    </row>
    <row r="187" spans="2:7" x14ac:dyDescent="0.25">
      <c r="B187" s="9"/>
      <c r="C187" s="9"/>
      <c r="D187" s="11"/>
      <c r="E187" s="11"/>
      <c r="F187" s="11"/>
      <c r="G187" s="17"/>
    </row>
    <row r="188" spans="2:7" x14ac:dyDescent="0.25">
      <c r="B188" s="9"/>
      <c r="C188" s="9"/>
      <c r="D188" s="11"/>
      <c r="E188" s="11"/>
      <c r="F188" s="11"/>
      <c r="G188" s="17"/>
    </row>
    <row r="189" spans="2:7" x14ac:dyDescent="0.25">
      <c r="B189" s="9"/>
      <c r="C189" s="9"/>
      <c r="D189" s="11"/>
      <c r="E189" s="11"/>
      <c r="F189" s="11"/>
      <c r="G189" s="17"/>
    </row>
    <row r="190" spans="2:7" x14ac:dyDescent="0.25">
      <c r="B190" s="9"/>
      <c r="C190" s="9"/>
      <c r="D190" s="11"/>
      <c r="E190" s="11"/>
      <c r="F190" s="11"/>
      <c r="G190" s="17"/>
    </row>
    <row r="191" spans="2:7" x14ac:dyDescent="0.25">
      <c r="B191" s="9"/>
      <c r="C191" s="9"/>
      <c r="D191" s="11"/>
      <c r="E191" s="11"/>
      <c r="F191" s="11"/>
      <c r="G191" s="17"/>
    </row>
    <row r="192" spans="2:7" x14ac:dyDescent="0.25">
      <c r="B192" s="9"/>
      <c r="C192" s="9"/>
      <c r="D192" s="11"/>
      <c r="E192" s="11"/>
      <c r="F192" s="11"/>
      <c r="G192" s="17"/>
    </row>
    <row r="193" spans="2:7" x14ac:dyDescent="0.25">
      <c r="B193" s="9"/>
      <c r="C193" s="9"/>
      <c r="D193" s="11"/>
      <c r="E193" s="11"/>
      <c r="F193" s="11"/>
      <c r="G193" s="17"/>
    </row>
    <row r="194" spans="2:7" x14ac:dyDescent="0.25">
      <c r="B194" s="9"/>
      <c r="C194" s="9"/>
      <c r="D194" s="11"/>
      <c r="E194" s="11"/>
      <c r="F194" s="11"/>
      <c r="G194" s="17"/>
    </row>
    <row r="195" spans="2:7" x14ac:dyDescent="0.25">
      <c r="B195" s="9"/>
      <c r="C195" s="9"/>
      <c r="D195" s="11"/>
      <c r="E195" s="11"/>
      <c r="F195" s="11"/>
      <c r="G195" s="17"/>
    </row>
    <row r="196" spans="2:7" x14ac:dyDescent="0.25">
      <c r="B196" s="9"/>
      <c r="C196" s="9"/>
      <c r="D196" s="11"/>
      <c r="E196" s="11"/>
      <c r="F196" s="11"/>
      <c r="G196" s="17"/>
    </row>
    <row r="197" spans="2:7" x14ac:dyDescent="0.25">
      <c r="B197" s="9"/>
      <c r="C197" s="9"/>
      <c r="D197" s="11"/>
      <c r="E197" s="11"/>
      <c r="F197" s="11"/>
      <c r="G197" s="17"/>
    </row>
    <row r="198" spans="2:7" x14ac:dyDescent="0.25">
      <c r="B198" s="9"/>
      <c r="C198" s="9"/>
      <c r="D198" s="11"/>
      <c r="E198" s="11"/>
      <c r="F198" s="11"/>
      <c r="G198" s="17"/>
    </row>
    <row r="199" spans="2:7" x14ac:dyDescent="0.25">
      <c r="B199" s="9"/>
      <c r="C199" s="9"/>
      <c r="D199" s="11"/>
      <c r="E199" s="11"/>
      <c r="F199" s="11"/>
      <c r="G199" s="17"/>
    </row>
    <row r="200" spans="2:7" x14ac:dyDescent="0.25">
      <c r="B200" s="9"/>
      <c r="C200" s="9"/>
      <c r="D200" s="11"/>
      <c r="E200" s="11"/>
      <c r="F200" s="11"/>
      <c r="G200" s="17"/>
    </row>
    <row r="201" spans="2:7" x14ac:dyDescent="0.25">
      <c r="B201" s="9"/>
      <c r="C201" s="9"/>
      <c r="D201" s="11"/>
      <c r="E201" s="11"/>
      <c r="F201" s="11"/>
      <c r="G201" s="17"/>
    </row>
    <row r="202" spans="2:7" x14ac:dyDescent="0.25">
      <c r="B202" s="9"/>
      <c r="C202" s="9"/>
      <c r="D202" s="11"/>
      <c r="E202" s="11"/>
      <c r="F202" s="11"/>
      <c r="G202" s="17"/>
    </row>
    <row r="203" spans="2:7" x14ac:dyDescent="0.25">
      <c r="B203" s="9"/>
      <c r="C203" s="9"/>
      <c r="D203" s="11"/>
      <c r="E203" s="11"/>
      <c r="F203" s="11"/>
      <c r="G203" s="17"/>
    </row>
    <row r="204" spans="2:7" x14ac:dyDescent="0.25">
      <c r="B204" s="9"/>
      <c r="C204" s="9"/>
      <c r="D204" s="11"/>
      <c r="E204" s="11"/>
      <c r="F204" s="11"/>
      <c r="G204" s="17"/>
    </row>
    <row r="205" spans="2:7" x14ac:dyDescent="0.25">
      <c r="B205" s="9"/>
      <c r="C205" s="9"/>
      <c r="D205" s="11"/>
      <c r="E205" s="11"/>
      <c r="F205" s="11"/>
      <c r="G205" s="17"/>
    </row>
    <row r="206" spans="2:7" x14ac:dyDescent="0.25">
      <c r="B206" s="9"/>
      <c r="C206" s="9"/>
      <c r="D206" s="11"/>
      <c r="E206" s="11"/>
      <c r="F206" s="11"/>
      <c r="G206" s="17"/>
    </row>
    <row r="207" spans="2:7" x14ac:dyDescent="0.25">
      <c r="B207" s="9"/>
      <c r="C207" s="9"/>
      <c r="D207" s="11"/>
      <c r="E207" s="11"/>
      <c r="F207" s="11"/>
      <c r="G207" s="17"/>
    </row>
    <row r="208" spans="2:7" x14ac:dyDescent="0.25">
      <c r="B208" s="9"/>
      <c r="C208" s="9"/>
      <c r="D208" s="11"/>
      <c r="E208" s="11"/>
      <c r="F208" s="11"/>
      <c r="G208" s="17"/>
    </row>
    <row r="209" spans="2:7" x14ac:dyDescent="0.25">
      <c r="B209" s="9"/>
      <c r="C209" s="9"/>
      <c r="D209" s="11"/>
      <c r="E209" s="11"/>
      <c r="F209" s="11"/>
      <c r="G209" s="17"/>
    </row>
    <row r="210" spans="2:7" x14ac:dyDescent="0.25">
      <c r="B210" s="9"/>
      <c r="C210" s="9"/>
      <c r="D210" s="11"/>
      <c r="E210" s="11"/>
      <c r="F210" s="11"/>
      <c r="G210" s="17"/>
    </row>
    <row r="211" spans="2:7" x14ac:dyDescent="0.25">
      <c r="B211" s="9"/>
      <c r="C211" s="9"/>
      <c r="D211" s="11"/>
      <c r="E211" s="11"/>
      <c r="F211" s="11"/>
      <c r="G211" s="17"/>
    </row>
    <row r="212" spans="2:7" x14ac:dyDescent="0.25">
      <c r="B212" s="9"/>
      <c r="C212" s="9"/>
      <c r="D212" s="11"/>
      <c r="E212" s="11"/>
      <c r="F212" s="11"/>
      <c r="G212" s="17"/>
    </row>
    <row r="213" spans="2:7" x14ac:dyDescent="0.25">
      <c r="B213" s="9"/>
      <c r="C213" s="9"/>
      <c r="D213" s="11"/>
      <c r="E213" s="11"/>
      <c r="F213" s="11"/>
      <c r="G213" s="17"/>
    </row>
    <row r="214" spans="2:7" x14ac:dyDescent="0.25">
      <c r="B214" s="9"/>
      <c r="C214" s="9"/>
      <c r="D214" s="11"/>
      <c r="E214" s="11"/>
      <c r="F214" s="11"/>
      <c r="G214" s="17"/>
    </row>
    <row r="215" spans="2:7" x14ac:dyDescent="0.25">
      <c r="B215" s="9"/>
      <c r="C215" s="9"/>
      <c r="D215" s="11"/>
      <c r="E215" s="11"/>
      <c r="F215" s="11"/>
      <c r="G215" s="17"/>
    </row>
    <row r="216" spans="2:7" x14ac:dyDescent="0.25">
      <c r="B216" s="9"/>
      <c r="C216" s="9"/>
      <c r="D216" s="11"/>
      <c r="E216" s="11"/>
      <c r="F216" s="11"/>
      <c r="G216" s="17"/>
    </row>
    <row r="217" spans="2:7" x14ac:dyDescent="0.25">
      <c r="B217" s="9"/>
      <c r="C217" s="9"/>
      <c r="D217" s="11"/>
      <c r="E217" s="11"/>
      <c r="F217" s="11"/>
      <c r="G217" s="17"/>
    </row>
    <row r="218" spans="2:7" x14ac:dyDescent="0.25">
      <c r="B218" s="9"/>
      <c r="C218" s="9"/>
      <c r="D218" s="11"/>
      <c r="E218" s="11"/>
      <c r="F218" s="11"/>
      <c r="G218" s="17"/>
    </row>
    <row r="219" spans="2:7" x14ac:dyDescent="0.25">
      <c r="B219" s="9"/>
      <c r="C219" s="9"/>
      <c r="D219" s="11"/>
      <c r="E219" s="11"/>
      <c r="F219" s="11"/>
      <c r="G219" s="17"/>
    </row>
    <row r="220" spans="2:7" x14ac:dyDescent="0.25">
      <c r="B220" s="9"/>
      <c r="C220" s="9"/>
      <c r="D220" s="11"/>
      <c r="E220" s="11"/>
      <c r="F220" s="11"/>
      <c r="G220" s="17"/>
    </row>
    <row r="221" spans="2:7" x14ac:dyDescent="0.25">
      <c r="B221" s="9"/>
      <c r="C221" s="9"/>
      <c r="D221" s="11"/>
      <c r="E221" s="11"/>
      <c r="F221" s="11"/>
      <c r="G221" s="17"/>
    </row>
    <row r="222" spans="2:7" x14ac:dyDescent="0.25">
      <c r="B222" s="9"/>
      <c r="C222" s="9"/>
      <c r="D222" s="11"/>
      <c r="E222" s="11"/>
      <c r="F222" s="11"/>
      <c r="G222" s="17"/>
    </row>
    <row r="223" spans="2:7" x14ac:dyDescent="0.25">
      <c r="B223" s="9"/>
      <c r="C223" s="9"/>
      <c r="D223" s="11"/>
      <c r="E223" s="11"/>
      <c r="F223" s="11"/>
      <c r="G223" s="17"/>
    </row>
    <row r="224" spans="2:7" x14ac:dyDescent="0.25">
      <c r="B224" s="9"/>
      <c r="C224" s="9"/>
      <c r="D224" s="11"/>
      <c r="E224" s="11"/>
      <c r="F224" s="11"/>
      <c r="G224" s="17"/>
    </row>
    <row r="225" spans="2:7" x14ac:dyDescent="0.25">
      <c r="B225" s="9"/>
      <c r="C225" s="9"/>
      <c r="D225" s="11"/>
      <c r="E225" s="11"/>
      <c r="F225" s="11"/>
      <c r="G225" s="17"/>
    </row>
    <row r="226" spans="2:7" x14ac:dyDescent="0.25">
      <c r="B226" s="9"/>
      <c r="C226" s="9"/>
      <c r="D226" s="11"/>
      <c r="E226" s="11"/>
      <c r="F226" s="11"/>
      <c r="G226" s="17"/>
    </row>
    <row r="227" spans="2:7" x14ac:dyDescent="0.25">
      <c r="B227" s="9"/>
      <c r="C227" s="9"/>
      <c r="D227" s="11"/>
      <c r="E227" s="11"/>
      <c r="F227" s="11"/>
      <c r="G227" s="17"/>
    </row>
    <row r="228" spans="2:7" x14ac:dyDescent="0.25">
      <c r="B228" s="9"/>
      <c r="C228" s="9"/>
      <c r="D228" s="11"/>
      <c r="E228" s="11"/>
      <c r="F228" s="11"/>
      <c r="G228" s="17"/>
    </row>
    <row r="229" spans="2:7" x14ac:dyDescent="0.25">
      <c r="B229" s="9"/>
      <c r="C229" s="9"/>
      <c r="D229" s="11"/>
      <c r="E229" s="11"/>
      <c r="F229" s="11"/>
      <c r="G229" s="17"/>
    </row>
    <row r="230" spans="2:7" x14ac:dyDescent="0.25">
      <c r="B230" s="9"/>
      <c r="C230" s="9"/>
      <c r="D230" s="11"/>
      <c r="E230" s="11"/>
      <c r="F230" s="11"/>
      <c r="G230" s="17"/>
    </row>
    <row r="231" spans="2:7" x14ac:dyDescent="0.25">
      <c r="B231" s="9"/>
      <c r="C231" s="9"/>
      <c r="D231" s="11"/>
      <c r="E231" s="11"/>
      <c r="F231" s="11"/>
      <c r="G231" s="17"/>
    </row>
    <row r="232" spans="2:7" x14ac:dyDescent="0.25">
      <c r="B232" s="9"/>
      <c r="C232" s="9"/>
      <c r="D232" s="11"/>
      <c r="E232" s="11"/>
      <c r="F232" s="11"/>
      <c r="G232" s="17"/>
    </row>
    <row r="233" spans="2:7" x14ac:dyDescent="0.25">
      <c r="B233" s="9"/>
      <c r="C233" s="9"/>
      <c r="D233" s="11"/>
      <c r="E233" s="11"/>
      <c r="F233" s="11"/>
      <c r="G233" s="17"/>
    </row>
    <row r="234" spans="2:7" x14ac:dyDescent="0.25">
      <c r="B234" s="9"/>
      <c r="C234" s="9"/>
      <c r="D234" s="11"/>
      <c r="E234" s="11"/>
      <c r="F234" s="11"/>
      <c r="G234" s="17"/>
    </row>
    <row r="235" spans="2:7" x14ac:dyDescent="0.25">
      <c r="B235" s="9"/>
      <c r="C235" s="9"/>
      <c r="D235" s="11"/>
      <c r="E235" s="11"/>
      <c r="F235" s="11"/>
      <c r="G235" s="17"/>
    </row>
    <row r="236" spans="2:7" x14ac:dyDescent="0.25">
      <c r="B236" s="9"/>
      <c r="C236" s="9"/>
      <c r="D236" s="11"/>
      <c r="E236" s="11"/>
      <c r="F236" s="11"/>
      <c r="G236" s="17"/>
    </row>
    <row r="237" spans="2:7" x14ac:dyDescent="0.25">
      <c r="B237" s="9"/>
      <c r="C237" s="9"/>
      <c r="D237" s="11"/>
      <c r="E237" s="11"/>
      <c r="F237" s="11"/>
      <c r="G237" s="17"/>
    </row>
    <row r="238" spans="2:7" x14ac:dyDescent="0.25">
      <c r="B238" s="9"/>
      <c r="C238" s="9"/>
      <c r="D238" s="11"/>
      <c r="E238" s="11"/>
      <c r="F238" s="11"/>
      <c r="G238" s="17"/>
    </row>
    <row r="239" spans="2:7" x14ac:dyDescent="0.25">
      <c r="B239" s="9"/>
      <c r="C239" s="9"/>
      <c r="D239" s="11"/>
      <c r="E239" s="11"/>
      <c r="F239" s="11"/>
      <c r="G239" s="17"/>
    </row>
    <row r="240" spans="2:7" x14ac:dyDescent="0.25">
      <c r="B240" s="9"/>
      <c r="C240" s="9"/>
      <c r="D240" s="11"/>
      <c r="E240" s="11"/>
      <c r="F240" s="11"/>
      <c r="G240" s="17"/>
    </row>
    <row r="241" spans="2:7" x14ac:dyDescent="0.25">
      <c r="B241" s="9"/>
      <c r="C241" s="9"/>
      <c r="D241" s="11"/>
      <c r="E241" s="11"/>
      <c r="F241" s="11"/>
      <c r="G241" s="17"/>
    </row>
    <row r="242" spans="2:7" x14ac:dyDescent="0.25">
      <c r="B242" s="9"/>
      <c r="C242" s="9"/>
      <c r="D242" s="11"/>
      <c r="E242" s="11"/>
      <c r="F242" s="11"/>
      <c r="G242" s="17"/>
    </row>
    <row r="243" spans="2:7" x14ac:dyDescent="0.25">
      <c r="B243" s="9"/>
      <c r="C243" s="9"/>
      <c r="D243" s="11"/>
      <c r="E243" s="11"/>
      <c r="F243" s="11"/>
      <c r="G243" s="17"/>
    </row>
    <row r="244" spans="2:7" x14ac:dyDescent="0.25">
      <c r="B244" s="9"/>
      <c r="C244" s="9"/>
      <c r="D244" s="11"/>
      <c r="E244" s="11"/>
      <c r="F244" s="11"/>
      <c r="G244" s="17"/>
    </row>
    <row r="245" spans="2:7" x14ac:dyDescent="0.25">
      <c r="B245" s="9"/>
      <c r="C245" s="9"/>
      <c r="D245" s="11"/>
      <c r="E245" s="11"/>
      <c r="F245" s="11"/>
      <c r="G245" s="17"/>
    </row>
    <row r="246" spans="2:7" x14ac:dyDescent="0.25">
      <c r="B246" s="9"/>
      <c r="C246" s="9"/>
      <c r="D246" s="11"/>
      <c r="E246" s="11"/>
      <c r="F246" s="11"/>
      <c r="G246" s="17"/>
    </row>
    <row r="247" spans="2:7" x14ac:dyDescent="0.25">
      <c r="B247" s="9"/>
      <c r="C247" s="9"/>
      <c r="D247" s="11"/>
      <c r="E247" s="11"/>
      <c r="F247" s="11"/>
      <c r="G247" s="17"/>
    </row>
    <row r="248" spans="2:7" x14ac:dyDescent="0.25">
      <c r="B248" s="9"/>
      <c r="C248" s="9"/>
      <c r="D248" s="11"/>
      <c r="E248" s="11"/>
      <c r="F248" s="11"/>
      <c r="G248" s="17"/>
    </row>
    <row r="249" spans="2:7" x14ac:dyDescent="0.25">
      <c r="B249" s="9"/>
      <c r="C249" s="9"/>
      <c r="D249" s="11"/>
      <c r="E249" s="11"/>
      <c r="F249" s="11"/>
      <c r="G249" s="17"/>
    </row>
    <row r="250" spans="2:7" x14ac:dyDescent="0.25">
      <c r="B250" s="9"/>
      <c r="C250" s="9"/>
      <c r="D250" s="11"/>
      <c r="E250" s="11"/>
      <c r="F250" s="11"/>
      <c r="G250" s="17"/>
    </row>
    <row r="251" spans="2:7" x14ac:dyDescent="0.25">
      <c r="B251" s="9"/>
      <c r="C251" s="9"/>
      <c r="D251" s="11"/>
      <c r="E251" s="11"/>
      <c r="F251" s="11"/>
      <c r="G251" s="17"/>
    </row>
    <row r="252" spans="2:7" x14ac:dyDescent="0.25">
      <c r="B252" s="9"/>
      <c r="C252" s="9"/>
      <c r="D252" s="11"/>
      <c r="E252" s="11"/>
      <c r="F252" s="11"/>
      <c r="G252" s="17"/>
    </row>
    <row r="253" spans="2:7" x14ac:dyDescent="0.25">
      <c r="B253" s="9"/>
      <c r="C253" s="9"/>
      <c r="D253" s="11"/>
      <c r="E253" s="11"/>
      <c r="F253" s="11"/>
      <c r="G253" s="17"/>
    </row>
    <row r="254" spans="2:7" x14ac:dyDescent="0.25">
      <c r="B254" s="9"/>
      <c r="C254" s="9"/>
      <c r="D254" s="11"/>
      <c r="E254" s="11"/>
      <c r="F254" s="11"/>
      <c r="G254" s="17"/>
    </row>
    <row r="255" spans="2:7" x14ac:dyDescent="0.25">
      <c r="B255" s="9"/>
      <c r="C255" s="9"/>
      <c r="D255" s="11"/>
      <c r="E255" s="11"/>
      <c r="F255" s="11"/>
      <c r="G255" s="17"/>
    </row>
    <row r="256" spans="2:7" x14ac:dyDescent="0.25">
      <c r="B256" s="9"/>
      <c r="C256" s="9"/>
      <c r="D256" s="11"/>
      <c r="E256" s="11"/>
      <c r="F256" s="11"/>
      <c r="G256" s="17"/>
    </row>
    <row r="257" spans="2:7" x14ac:dyDescent="0.25">
      <c r="B257" s="9"/>
      <c r="C257" s="9"/>
      <c r="D257" s="11"/>
      <c r="E257" s="11"/>
      <c r="F257" s="11"/>
      <c r="G257" s="17"/>
    </row>
    <row r="258" spans="2:7" x14ac:dyDescent="0.25">
      <c r="B258" s="9"/>
      <c r="C258" s="9"/>
      <c r="D258" s="11"/>
      <c r="E258" s="11"/>
      <c r="F258" s="11"/>
      <c r="G258" s="17"/>
    </row>
    <row r="259" spans="2:7" x14ac:dyDescent="0.25">
      <c r="B259" s="9"/>
      <c r="C259" s="9"/>
      <c r="D259" s="11"/>
      <c r="E259" s="11"/>
      <c r="F259" s="11"/>
      <c r="G259" s="17"/>
    </row>
    <row r="260" spans="2:7" x14ac:dyDescent="0.25">
      <c r="B260" s="9"/>
      <c r="C260" s="9"/>
      <c r="D260" s="11"/>
      <c r="E260" s="11"/>
      <c r="F260" s="11"/>
      <c r="G260" s="17"/>
    </row>
    <row r="261" spans="2:7" x14ac:dyDescent="0.25">
      <c r="B261" s="9"/>
      <c r="C261" s="9"/>
      <c r="D261" s="11"/>
      <c r="E261" s="11"/>
      <c r="F261" s="11"/>
      <c r="G261" s="17"/>
    </row>
    <row r="262" spans="2:7" x14ac:dyDescent="0.25">
      <c r="B262" s="9"/>
      <c r="C262" s="9"/>
      <c r="D262" s="11"/>
      <c r="E262" s="11"/>
      <c r="F262" s="11"/>
      <c r="G262" s="17"/>
    </row>
    <row r="263" spans="2:7" x14ac:dyDescent="0.25">
      <c r="B263" s="9"/>
      <c r="C263" s="9"/>
      <c r="D263" s="11"/>
      <c r="E263" s="11"/>
      <c r="F263" s="11"/>
      <c r="G263" s="17"/>
    </row>
    <row r="264" spans="2:7" x14ac:dyDescent="0.25">
      <c r="B264" s="9"/>
      <c r="C264" s="9"/>
      <c r="D264" s="11"/>
      <c r="E264" s="11"/>
      <c r="F264" s="11"/>
      <c r="G264" s="17"/>
    </row>
    <row r="265" spans="2:7" x14ac:dyDescent="0.25">
      <c r="B265" s="9"/>
      <c r="C265" s="9"/>
      <c r="D265" s="11"/>
      <c r="E265" s="11"/>
      <c r="F265" s="11"/>
      <c r="G265" s="17"/>
    </row>
    <row r="266" spans="2:7" x14ac:dyDescent="0.25">
      <c r="B266" s="9"/>
      <c r="C266" s="9"/>
      <c r="D266" s="11"/>
      <c r="E266" s="11"/>
      <c r="F266" s="11"/>
      <c r="G266" s="17"/>
    </row>
    <row r="267" spans="2:7" x14ac:dyDescent="0.25">
      <c r="B267" s="9"/>
      <c r="C267" s="9"/>
      <c r="D267" s="11"/>
      <c r="E267" s="11"/>
      <c r="F267" s="11"/>
      <c r="G267" s="17"/>
    </row>
    <row r="268" spans="2:7" x14ac:dyDescent="0.25">
      <c r="B268" s="9"/>
      <c r="C268" s="9"/>
      <c r="D268" s="11"/>
      <c r="E268" s="11"/>
      <c r="F268" s="11"/>
      <c r="G268" s="17"/>
    </row>
    <row r="269" spans="2:7" x14ac:dyDescent="0.25">
      <c r="B269" s="9"/>
      <c r="C269" s="9"/>
      <c r="D269" s="11"/>
      <c r="E269" s="11"/>
      <c r="F269" s="11"/>
      <c r="G269" s="17"/>
    </row>
    <row r="270" spans="2:7" x14ac:dyDescent="0.25">
      <c r="B270" s="9"/>
      <c r="C270" s="9"/>
      <c r="D270" s="11"/>
      <c r="E270" s="11"/>
      <c r="F270" s="11"/>
      <c r="G270" s="17"/>
    </row>
    <row r="271" spans="2:7" x14ac:dyDescent="0.25">
      <c r="B271" s="9"/>
      <c r="C271" s="9"/>
      <c r="D271" s="11"/>
      <c r="E271" s="11"/>
      <c r="F271" s="11"/>
      <c r="G271" s="17"/>
    </row>
    <row r="272" spans="2:7" x14ac:dyDescent="0.25">
      <c r="B272" s="9"/>
      <c r="C272" s="9"/>
      <c r="D272" s="11"/>
      <c r="E272" s="11"/>
      <c r="F272" s="11"/>
      <c r="G272" s="17"/>
    </row>
    <row r="273" spans="2:7" x14ac:dyDescent="0.25">
      <c r="B273" s="9"/>
      <c r="C273" s="9"/>
      <c r="D273" s="11"/>
      <c r="E273" s="11"/>
      <c r="F273" s="11"/>
      <c r="G273" s="17"/>
    </row>
    <row r="274" spans="2:7" x14ac:dyDescent="0.25">
      <c r="B274" s="9"/>
      <c r="C274" s="9"/>
      <c r="D274" s="11"/>
      <c r="E274" s="11"/>
      <c r="F274" s="11"/>
      <c r="G274" s="17"/>
    </row>
    <row r="275" spans="2:7" x14ac:dyDescent="0.25">
      <c r="B275" s="9"/>
      <c r="C275" s="9"/>
      <c r="D275" s="11"/>
      <c r="E275" s="11"/>
      <c r="F275" s="11"/>
      <c r="G275" s="17"/>
    </row>
    <row r="276" spans="2:7" x14ac:dyDescent="0.25">
      <c r="B276" s="9"/>
      <c r="C276" s="9"/>
      <c r="D276" s="11"/>
      <c r="E276" s="11"/>
      <c r="F276" s="11"/>
      <c r="G276" s="17"/>
    </row>
    <row r="277" spans="2:7" x14ac:dyDescent="0.25">
      <c r="B277" s="9"/>
      <c r="C277" s="9"/>
      <c r="D277" s="11"/>
      <c r="E277" s="11"/>
      <c r="F277" s="11"/>
      <c r="G277" s="17"/>
    </row>
    <row r="278" spans="2:7" x14ac:dyDescent="0.25">
      <c r="B278" s="9"/>
      <c r="C278" s="9"/>
      <c r="D278" s="11"/>
      <c r="E278" s="11"/>
      <c r="F278" s="11"/>
      <c r="G278" s="17"/>
    </row>
    <row r="279" spans="2:7" x14ac:dyDescent="0.25">
      <c r="B279" s="9"/>
      <c r="C279" s="9"/>
      <c r="D279" s="11"/>
      <c r="E279" s="11"/>
      <c r="F279" s="11"/>
      <c r="G279" s="17"/>
    </row>
    <row r="280" spans="2:7" x14ac:dyDescent="0.25">
      <c r="B280" s="9"/>
      <c r="C280" s="9"/>
      <c r="D280" s="11"/>
      <c r="E280" s="11"/>
      <c r="F280" s="11"/>
      <c r="G280" s="17"/>
    </row>
    <row r="281" spans="2:7" x14ac:dyDescent="0.25">
      <c r="B281" s="9"/>
      <c r="C281" s="9"/>
      <c r="D281" s="11"/>
      <c r="E281" s="11"/>
      <c r="F281" s="11"/>
      <c r="G281" s="17"/>
    </row>
    <row r="282" spans="2:7" x14ac:dyDescent="0.25">
      <c r="B282" s="9"/>
      <c r="C282" s="9"/>
      <c r="D282" s="11"/>
      <c r="E282" s="11"/>
      <c r="F282" s="11"/>
      <c r="G282" s="17"/>
    </row>
    <row r="283" spans="2:7" x14ac:dyDescent="0.25">
      <c r="B283" s="9"/>
      <c r="C283" s="9"/>
      <c r="D283" s="11"/>
      <c r="E283" s="11"/>
      <c r="F283" s="11"/>
      <c r="G283" s="17"/>
    </row>
    <row r="284" spans="2:7" x14ac:dyDescent="0.25">
      <c r="B284" s="9"/>
      <c r="C284" s="9"/>
      <c r="D284" s="11"/>
      <c r="E284" s="11"/>
      <c r="F284" s="11"/>
      <c r="G284" s="17"/>
    </row>
    <row r="285" spans="2:7" x14ac:dyDescent="0.25">
      <c r="B285" s="9"/>
      <c r="C285" s="9"/>
      <c r="D285" s="11"/>
      <c r="E285" s="11"/>
      <c r="F285" s="11"/>
      <c r="G285" s="17"/>
    </row>
    <row r="286" spans="2:7" x14ac:dyDescent="0.25">
      <c r="B286" s="9"/>
      <c r="C286" s="9"/>
      <c r="D286" s="11"/>
      <c r="E286" s="11"/>
      <c r="F286" s="11"/>
      <c r="G286" s="17"/>
    </row>
    <row r="287" spans="2:7" x14ac:dyDescent="0.25">
      <c r="B287" s="9"/>
      <c r="C287" s="9"/>
      <c r="D287" s="11"/>
      <c r="E287" s="11"/>
      <c r="F287" s="11"/>
      <c r="G287" s="17"/>
    </row>
    <row r="288" spans="2:7" x14ac:dyDescent="0.25">
      <c r="B288" s="9"/>
      <c r="C288" s="9"/>
      <c r="D288" s="11"/>
      <c r="E288" s="11"/>
      <c r="F288" s="11"/>
      <c r="G288" s="17"/>
    </row>
    <row r="289" spans="2:7" x14ac:dyDescent="0.25">
      <c r="B289" s="9"/>
      <c r="C289" s="9"/>
      <c r="D289" s="11"/>
      <c r="E289" s="11"/>
      <c r="F289" s="11"/>
      <c r="G289" s="17"/>
    </row>
    <row r="290" spans="2:7" x14ac:dyDescent="0.25">
      <c r="B290" s="9"/>
      <c r="C290" s="9"/>
      <c r="D290" s="11"/>
      <c r="E290" s="11"/>
      <c r="F290" s="11"/>
      <c r="G290" s="17"/>
    </row>
    <row r="291" spans="2:7" x14ac:dyDescent="0.25">
      <c r="B291" s="9"/>
      <c r="C291" s="9"/>
      <c r="D291" s="11"/>
      <c r="E291" s="11"/>
      <c r="F291" s="11"/>
      <c r="G291" s="17"/>
    </row>
    <row r="292" spans="2:7" x14ac:dyDescent="0.25">
      <c r="B292" s="9"/>
      <c r="C292" s="9"/>
      <c r="D292" s="11"/>
      <c r="E292" s="11"/>
      <c r="F292" s="11"/>
      <c r="G292" s="17"/>
    </row>
    <row r="293" spans="2:7" x14ac:dyDescent="0.25">
      <c r="B293" s="9"/>
      <c r="C293" s="9"/>
      <c r="D293" s="11"/>
      <c r="E293" s="11"/>
      <c r="F293" s="11"/>
      <c r="G293" s="17"/>
    </row>
    <row r="294" spans="2:7" x14ac:dyDescent="0.25">
      <c r="B294" s="9"/>
      <c r="C294" s="9"/>
      <c r="D294" s="11"/>
      <c r="E294" s="11"/>
      <c r="F294" s="11"/>
      <c r="G294" s="17"/>
    </row>
    <row r="295" spans="2:7" x14ac:dyDescent="0.25">
      <c r="B295" s="9"/>
      <c r="C295" s="9"/>
      <c r="D295" s="11"/>
      <c r="E295" s="11"/>
      <c r="F295" s="11"/>
      <c r="G295" s="17"/>
    </row>
    <row r="296" spans="2:7" x14ac:dyDescent="0.25">
      <c r="B296" s="9"/>
      <c r="C296" s="9"/>
      <c r="D296" s="11"/>
      <c r="E296" s="11"/>
      <c r="F296" s="11"/>
      <c r="G296" s="17"/>
    </row>
    <row r="297" spans="2:7" x14ac:dyDescent="0.25">
      <c r="B297" s="9"/>
      <c r="C297" s="9"/>
      <c r="D297" s="11"/>
      <c r="E297" s="11"/>
      <c r="F297" s="11"/>
      <c r="G297" s="17"/>
    </row>
    <row r="298" spans="2:7" x14ac:dyDescent="0.25">
      <c r="B298" s="9"/>
      <c r="C298" s="9"/>
      <c r="D298" s="11"/>
      <c r="E298" s="11"/>
      <c r="F298" s="11"/>
      <c r="G298" s="17"/>
    </row>
    <row r="299" spans="2:7" x14ac:dyDescent="0.25">
      <c r="B299" s="9"/>
      <c r="C299" s="9"/>
      <c r="D299" s="11"/>
      <c r="E299" s="11"/>
      <c r="F299" s="11"/>
      <c r="G299" s="1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5066C-2686-458A-BB79-4964F2F000C5}">
  <sheetPr>
    <tabColor rgb="FFFFC000"/>
  </sheetPr>
  <dimension ref="A1:XEV91"/>
  <sheetViews>
    <sheetView workbookViewId="0">
      <pane ySplit="1" topLeftCell="A66" activePane="bottomLeft" state="frozen"/>
      <selection activeCell="F37" sqref="F37"/>
      <selection pane="bottomLeft" activeCell="F37" sqref="F37"/>
    </sheetView>
  </sheetViews>
  <sheetFormatPr defaultRowHeight="15" x14ac:dyDescent="0.25"/>
  <cols>
    <col min="1" max="1" width="58" style="14" customWidth="1"/>
    <col min="2" max="2" width="9.140625" style="10"/>
    <col min="3" max="3" width="10" style="10" customWidth="1"/>
    <col min="4" max="4" width="9.7109375" style="10" customWidth="1"/>
    <col min="5" max="5" width="10" style="10" customWidth="1"/>
    <col min="6" max="6" width="10.28515625" style="10" customWidth="1"/>
    <col min="7" max="16384" width="9.140625" style="6"/>
  </cols>
  <sheetData>
    <row r="1" spans="1:16376" s="4" customFormat="1" ht="45" x14ac:dyDescent="0.25">
      <c r="A1" s="15" t="s">
        <v>45</v>
      </c>
      <c r="B1" s="12" t="s">
        <v>31</v>
      </c>
      <c r="C1" s="12" t="s">
        <v>30</v>
      </c>
      <c r="D1" s="12" t="s">
        <v>32</v>
      </c>
      <c r="E1" s="12" t="s">
        <v>29</v>
      </c>
      <c r="F1" s="12" t="s">
        <v>33</v>
      </c>
      <c r="G1" s="3" t="s">
        <v>184</v>
      </c>
      <c r="H1" s="3">
        <v>935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  <c r="XEV1" s="3"/>
    </row>
    <row r="2" spans="1:16376" x14ac:dyDescent="0.25">
      <c r="A2" s="14" t="s">
        <v>94</v>
      </c>
      <c r="B2" s="9" t="str">
        <f t="shared" ref="B2:B33" si="0">MID(A2,7,6)</f>
        <v>52.572</v>
      </c>
      <c r="C2" s="9">
        <f>VALUE(B2)</f>
        <v>52.572000000000003</v>
      </c>
    </row>
    <row r="3" spans="1:16376" x14ac:dyDescent="0.25">
      <c r="A3" s="14" t="s">
        <v>95</v>
      </c>
      <c r="B3" s="9" t="str">
        <f t="shared" si="0"/>
        <v>52.600</v>
      </c>
      <c r="C3" s="9">
        <f t="shared" ref="C3:C66" si="1">VALUE(B3)</f>
        <v>52.6</v>
      </c>
      <c r="D3" s="11">
        <f>SUM(C$2:C3)/COUNTA(C$2:C3)</f>
        <v>52.585999999999999</v>
      </c>
    </row>
    <row r="4" spans="1:16376" x14ac:dyDescent="0.25">
      <c r="A4" s="14" t="s">
        <v>96</v>
      </c>
      <c r="B4" s="9" t="str">
        <f t="shared" si="0"/>
        <v>52.682</v>
      </c>
      <c r="C4" s="9">
        <f t="shared" si="1"/>
        <v>52.682000000000002</v>
      </c>
      <c r="D4" s="11">
        <f>SUM(C$2:C4)/COUNTA(C$2:C4)</f>
        <v>52.617999999999995</v>
      </c>
      <c r="E4" s="11">
        <f>(D4-D3)</f>
        <v>3.1999999999996476E-2</v>
      </c>
    </row>
    <row r="5" spans="1:16376" x14ac:dyDescent="0.25">
      <c r="A5" s="14" t="s">
        <v>97</v>
      </c>
      <c r="B5" s="9" t="str">
        <f t="shared" si="0"/>
        <v>52.732</v>
      </c>
      <c r="C5" s="9">
        <f t="shared" si="1"/>
        <v>52.731999999999999</v>
      </c>
      <c r="D5" s="11">
        <f>SUM(C$2:C5)/COUNTA(C$2:C5)</f>
        <v>52.646499999999996</v>
      </c>
      <c r="E5" s="11">
        <f t="shared" ref="E5:E68" si="2">(D5-D4)</f>
        <v>2.850000000000108E-2</v>
      </c>
      <c r="F5" s="11">
        <f>SUM(E$2:E5)/COUNTA(E$2:E5)</f>
        <v>3.0249999999998778E-2</v>
      </c>
      <c r="G5" s="6">
        <f>F5*360</f>
        <v>10.88999999999956</v>
      </c>
    </row>
    <row r="6" spans="1:16376" x14ac:dyDescent="0.25">
      <c r="A6" s="14" t="s">
        <v>98</v>
      </c>
      <c r="B6" s="9" t="str">
        <f t="shared" si="0"/>
        <v>52.789</v>
      </c>
      <c r="C6" s="9">
        <f t="shared" si="1"/>
        <v>52.789000000000001</v>
      </c>
      <c r="D6" s="11">
        <f>SUM(C$2:C6)/COUNTA(C$2:C6)</f>
        <v>52.674999999999997</v>
      </c>
      <c r="E6" s="11">
        <f t="shared" si="2"/>
        <v>2.850000000000108E-2</v>
      </c>
      <c r="F6" s="11">
        <f>SUM(E$2:E6)/COUNTA(E$2:E6)</f>
        <v>2.9666666666666213E-2</v>
      </c>
      <c r="G6" s="6">
        <f t="shared" ref="G6:G69" si="3">F6*360</f>
        <v>10.679999999999836</v>
      </c>
    </row>
    <row r="7" spans="1:16376" x14ac:dyDescent="0.25">
      <c r="A7" s="14" t="s">
        <v>99</v>
      </c>
      <c r="B7" s="9" t="str">
        <f t="shared" si="0"/>
        <v>52.865</v>
      </c>
      <c r="C7" s="9">
        <f t="shared" si="1"/>
        <v>52.865000000000002</v>
      </c>
      <c r="D7" s="11">
        <f>SUM(C$2:C7)/COUNTA(C$2:C7)</f>
        <v>52.706666666666671</v>
      </c>
      <c r="E7" s="11">
        <f t="shared" si="2"/>
        <v>3.1666666666673393E-2</v>
      </c>
      <c r="F7" s="11">
        <f>SUM(E$2:E7)/COUNTA(E$2:E7)</f>
        <v>3.0166666666668007E-2</v>
      </c>
      <c r="G7" s="6">
        <f t="shared" si="3"/>
        <v>10.860000000000483</v>
      </c>
    </row>
    <row r="8" spans="1:16376" x14ac:dyDescent="0.25">
      <c r="A8" s="14" t="s">
        <v>100</v>
      </c>
      <c r="B8" s="9" t="str">
        <f t="shared" si="0"/>
        <v>52.950</v>
      </c>
      <c r="C8" s="9">
        <f t="shared" si="1"/>
        <v>52.95</v>
      </c>
      <c r="D8" s="11">
        <f>SUM(C$2:C8)/COUNTA(C$2:C8)</f>
        <v>52.741428571428571</v>
      </c>
      <c r="E8" s="11">
        <f t="shared" si="2"/>
        <v>3.4761904761900553E-2</v>
      </c>
      <c r="F8" s="11">
        <f>SUM(E$2:E8)/COUNTA(E$2:E8)</f>
        <v>3.1085714285714515E-2</v>
      </c>
      <c r="G8" s="6">
        <f t="shared" si="3"/>
        <v>11.190857142857226</v>
      </c>
    </row>
    <row r="9" spans="1:16376" x14ac:dyDescent="0.25">
      <c r="A9" s="14" t="s">
        <v>101</v>
      </c>
      <c r="B9" s="9" t="str">
        <f t="shared" si="0"/>
        <v>52.987</v>
      </c>
      <c r="C9" s="9">
        <f t="shared" si="1"/>
        <v>52.987000000000002</v>
      </c>
      <c r="D9" s="11">
        <f>SUM(C$2:C9)/COUNTA(C$2:C9)</f>
        <v>52.772125000000003</v>
      </c>
      <c r="E9" s="11">
        <f t="shared" si="2"/>
        <v>3.0696428571431511E-2</v>
      </c>
      <c r="F9" s="11">
        <f>SUM(E$2:E9)/COUNTA(E$2:E9)</f>
        <v>3.1020833333334014E-2</v>
      </c>
      <c r="G9" s="6">
        <f t="shared" si="3"/>
        <v>11.167500000000246</v>
      </c>
    </row>
    <row r="10" spans="1:16376" x14ac:dyDescent="0.25">
      <c r="A10" s="14" t="s">
        <v>102</v>
      </c>
      <c r="B10" s="9" t="str">
        <f t="shared" si="0"/>
        <v>53.050</v>
      </c>
      <c r="C10" s="9">
        <f t="shared" si="1"/>
        <v>53.05</v>
      </c>
      <c r="D10" s="11">
        <f>SUM(C$2:C10)/COUNTA(C$2:C10)</f>
        <v>52.803000000000004</v>
      </c>
      <c r="E10" s="11">
        <f t="shared" si="2"/>
        <v>3.0875000000001762E-2</v>
      </c>
      <c r="F10" s="11">
        <f>SUM(E$2:E10)/COUNTA(E$2:E10)</f>
        <v>3.1000000000000836E-2</v>
      </c>
      <c r="G10" s="6">
        <f t="shared" si="3"/>
        <v>11.1600000000003</v>
      </c>
    </row>
    <row r="11" spans="1:16376" x14ac:dyDescent="0.25">
      <c r="A11" s="14" t="s">
        <v>103</v>
      </c>
      <c r="B11" s="9" t="str">
        <f t="shared" si="0"/>
        <v>53.127</v>
      </c>
      <c r="C11" s="9">
        <f t="shared" si="1"/>
        <v>53.127000000000002</v>
      </c>
      <c r="D11" s="11">
        <f>SUM(C$2:C11)/COUNTA(C$2:C11)</f>
        <v>52.835400000000007</v>
      </c>
      <c r="E11" s="11">
        <f t="shared" si="2"/>
        <v>3.2400000000002649E-2</v>
      </c>
      <c r="F11" s="11">
        <f>SUM(E$2:E11)/COUNTA(E$2:E11)</f>
        <v>3.1175000000001063E-2</v>
      </c>
      <c r="G11" s="6">
        <f t="shared" si="3"/>
        <v>11.223000000000383</v>
      </c>
    </row>
    <row r="12" spans="1:16376" x14ac:dyDescent="0.25">
      <c r="A12" s="14" t="s">
        <v>104</v>
      </c>
      <c r="B12" s="9" t="str">
        <f t="shared" si="0"/>
        <v>53.170</v>
      </c>
      <c r="C12" s="9">
        <f t="shared" si="1"/>
        <v>53.17</v>
      </c>
      <c r="D12" s="11">
        <f>SUM(C$2:C12)/COUNTA(C$2:C12)</f>
        <v>52.865818181818184</v>
      </c>
      <c r="E12" s="11">
        <f t="shared" si="2"/>
        <v>3.0418181818177459E-2</v>
      </c>
      <c r="F12" s="11">
        <f>SUM(E$2:E12)/COUNTA(E$2:E12)</f>
        <v>3.1090909090909551E-2</v>
      </c>
      <c r="G12" s="6">
        <f t="shared" si="3"/>
        <v>11.192727272727439</v>
      </c>
    </row>
    <row r="13" spans="1:16376" x14ac:dyDescent="0.25">
      <c r="A13" s="14" t="s">
        <v>105</v>
      </c>
      <c r="B13" s="9" t="str">
        <f t="shared" si="0"/>
        <v>53.226</v>
      </c>
      <c r="C13" s="9">
        <f t="shared" si="1"/>
        <v>53.225999999999999</v>
      </c>
      <c r="D13" s="11">
        <f>SUM(C$2:C13)/COUNTA(C$2:C13)</f>
        <v>52.895833333333336</v>
      </c>
      <c r="E13" s="11">
        <f t="shared" si="2"/>
        <v>3.0015151515151217E-2</v>
      </c>
      <c r="F13" s="11">
        <f>SUM(E$2:E13)/COUNTA(E$2:E13)</f>
        <v>3.0983333333333717E-2</v>
      </c>
      <c r="G13" s="6">
        <f t="shared" si="3"/>
        <v>11.154000000000138</v>
      </c>
    </row>
    <row r="14" spans="1:16376" x14ac:dyDescent="0.25">
      <c r="A14" s="14" t="s">
        <v>106</v>
      </c>
      <c r="B14" s="9" t="str">
        <f t="shared" si="0"/>
        <v>53.305</v>
      </c>
      <c r="C14" s="9">
        <f t="shared" si="1"/>
        <v>53.305</v>
      </c>
      <c r="D14" s="11">
        <f>SUM(C$2:C14)/COUNTA(C$2:C14)</f>
        <v>52.927307692307686</v>
      </c>
      <c r="E14" s="11">
        <f t="shared" si="2"/>
        <v>3.1474358974350025E-2</v>
      </c>
      <c r="F14" s="11">
        <f>SUM(E$2:E14)/COUNTA(E$2:E14)</f>
        <v>3.1027972027971563E-2</v>
      </c>
      <c r="G14" s="6">
        <f t="shared" si="3"/>
        <v>11.170069930069763</v>
      </c>
    </row>
    <row r="15" spans="1:16376" x14ac:dyDescent="0.25">
      <c r="A15" s="14" t="s">
        <v>107</v>
      </c>
      <c r="B15" s="9" t="str">
        <f t="shared" si="0"/>
        <v>53.394</v>
      </c>
      <c r="C15" s="9">
        <f t="shared" si="1"/>
        <v>53.393999999999998</v>
      </c>
      <c r="D15" s="11">
        <f>SUM(C$2:C15)/COUNTA(C$2:C15)</f>
        <v>52.960642857142851</v>
      </c>
      <c r="E15" s="11">
        <f t="shared" si="2"/>
        <v>3.3335164835165187E-2</v>
      </c>
      <c r="F15" s="11">
        <f>SUM(E$2:E15)/COUNTA(E$2:E15)</f>
        <v>3.1220238095237701E-2</v>
      </c>
      <c r="G15" s="6">
        <f t="shared" si="3"/>
        <v>11.239285714285572</v>
      </c>
    </row>
    <row r="16" spans="1:16376" x14ac:dyDescent="0.25">
      <c r="A16" s="14" t="s">
        <v>108</v>
      </c>
      <c r="B16" s="9" t="str">
        <f t="shared" si="0"/>
        <v>53.460</v>
      </c>
      <c r="C16" s="9">
        <f t="shared" si="1"/>
        <v>53.46</v>
      </c>
      <c r="D16" s="11">
        <f>SUM(C$2:C16)/COUNTA(C$2:C16)</f>
        <v>52.993933333333331</v>
      </c>
      <c r="E16" s="11">
        <f t="shared" si="2"/>
        <v>3.3290476190479978E-2</v>
      </c>
      <c r="F16" s="11">
        <f>SUM(E$2:E16)/COUNTA(E$2:E16)</f>
        <v>3.1379487179487103E-2</v>
      </c>
      <c r="G16" s="6">
        <f t="shared" si="3"/>
        <v>11.296615384615357</v>
      </c>
    </row>
    <row r="17" spans="1:7" x14ac:dyDescent="0.25">
      <c r="A17" s="14" t="s">
        <v>109</v>
      </c>
      <c r="B17" s="9" t="str">
        <f t="shared" si="0"/>
        <v>53.506</v>
      </c>
      <c r="C17" s="9">
        <f t="shared" si="1"/>
        <v>53.506</v>
      </c>
      <c r="D17" s="11">
        <f>SUM(C$2:C17)/COUNTA(C$2:C17)</f>
        <v>53.025937499999998</v>
      </c>
      <c r="E17" s="11">
        <f t="shared" si="2"/>
        <v>3.2004166666666833E-2</v>
      </c>
      <c r="F17" s="11">
        <f>SUM(E$2:E17)/COUNTA(E$2:E17)</f>
        <v>3.1424107142857087E-2</v>
      </c>
      <c r="G17" s="6">
        <f t="shared" si="3"/>
        <v>11.312678571428551</v>
      </c>
    </row>
    <row r="18" spans="1:7" x14ac:dyDescent="0.25">
      <c r="A18" s="14" t="s">
        <v>110</v>
      </c>
      <c r="B18" s="9" t="str">
        <f t="shared" si="0"/>
        <v>53.561</v>
      </c>
      <c r="C18" s="9">
        <f t="shared" si="1"/>
        <v>53.561</v>
      </c>
      <c r="D18" s="11">
        <f>SUM(C$2:C18)/COUNTA(C$2:C18)</f>
        <v>53.057411764705883</v>
      </c>
      <c r="E18" s="11">
        <f t="shared" si="2"/>
        <v>3.1474264705884991E-2</v>
      </c>
      <c r="F18" s="11">
        <f>SUM(E$2:E18)/COUNTA(E$2:E18)</f>
        <v>3.1427450980392277E-2</v>
      </c>
      <c r="G18" s="6">
        <f t="shared" si="3"/>
        <v>11.313882352941219</v>
      </c>
    </row>
    <row r="19" spans="1:7" x14ac:dyDescent="0.25">
      <c r="A19" s="14" t="s">
        <v>111</v>
      </c>
      <c r="B19" s="9" t="str">
        <f t="shared" si="0"/>
        <v>53.619</v>
      </c>
      <c r="C19" s="9">
        <f t="shared" si="1"/>
        <v>53.619</v>
      </c>
      <c r="D19" s="11">
        <f>SUM(C$2:C19)/COUNTA(C$2:C19)</f>
        <v>53.088611111111113</v>
      </c>
      <c r="E19" s="11">
        <f t="shared" si="2"/>
        <v>3.1199346405230699E-2</v>
      </c>
      <c r="F19" s="11">
        <f>SUM(E$2:E19)/COUNTA(E$2:E19)</f>
        <v>3.1413194444444681E-2</v>
      </c>
      <c r="G19" s="6">
        <f t="shared" si="3"/>
        <v>11.308750000000085</v>
      </c>
    </row>
    <row r="20" spans="1:7" x14ac:dyDescent="0.25">
      <c r="A20" s="14" t="s">
        <v>112</v>
      </c>
      <c r="B20" s="9" t="str">
        <f t="shared" si="0"/>
        <v>53.714</v>
      </c>
      <c r="C20" s="9">
        <f t="shared" si="1"/>
        <v>53.713999999999999</v>
      </c>
      <c r="D20" s="11">
        <f>SUM(C$2:C20)/COUNTA(C$2:C20)</f>
        <v>53.121526315789474</v>
      </c>
      <c r="E20" s="11">
        <f t="shared" si="2"/>
        <v>3.291520467836051E-2</v>
      </c>
      <c r="F20" s="11">
        <f>SUM(E$2:E20)/COUNTA(E$2:E20)</f>
        <v>3.1501547987616202E-2</v>
      </c>
      <c r="G20" s="6">
        <f t="shared" si="3"/>
        <v>11.340557275541833</v>
      </c>
    </row>
    <row r="21" spans="1:7" x14ac:dyDescent="0.25">
      <c r="A21" s="14" t="s">
        <v>113</v>
      </c>
      <c r="B21" s="9" t="str">
        <f t="shared" si="0"/>
        <v>53.763</v>
      </c>
      <c r="C21" s="9">
        <f t="shared" si="1"/>
        <v>53.762999999999998</v>
      </c>
      <c r="D21" s="11">
        <f>SUM(C$2:C21)/COUNTA(C$2:C21)</f>
        <v>53.153599999999997</v>
      </c>
      <c r="E21" s="11">
        <f t="shared" si="2"/>
        <v>3.2073684210523368E-2</v>
      </c>
      <c r="F21" s="11">
        <f>SUM(E$2:E21)/COUNTA(E$2:E21)</f>
        <v>3.1533333333333267E-2</v>
      </c>
      <c r="G21" s="6">
        <f t="shared" si="3"/>
        <v>11.351999999999975</v>
      </c>
    </row>
    <row r="22" spans="1:7" x14ac:dyDescent="0.25">
      <c r="A22" s="14" t="s">
        <v>114</v>
      </c>
      <c r="B22" s="9" t="str">
        <f t="shared" si="0"/>
        <v>53.835</v>
      </c>
      <c r="C22" s="9">
        <f t="shared" si="1"/>
        <v>53.835000000000001</v>
      </c>
      <c r="D22" s="11">
        <f>SUM(C$2:C22)/COUNTA(C$2:C22)</f>
        <v>53.186047619047613</v>
      </c>
      <c r="E22" s="11">
        <f t="shared" si="2"/>
        <v>3.2447619047616172E-2</v>
      </c>
      <c r="F22" s="11">
        <f>SUM(E$2:E22)/COUNTA(E$2:E22)</f>
        <v>3.1581453634084995E-2</v>
      </c>
      <c r="G22" s="6">
        <f t="shared" si="3"/>
        <v>11.369323308270598</v>
      </c>
    </row>
    <row r="23" spans="1:7" x14ac:dyDescent="0.25">
      <c r="A23" s="14" t="s">
        <v>115</v>
      </c>
      <c r="B23" s="9" t="str">
        <f t="shared" si="0"/>
        <v>53.888</v>
      </c>
      <c r="C23" s="9">
        <f t="shared" si="1"/>
        <v>53.887999999999998</v>
      </c>
      <c r="D23" s="11">
        <f>SUM(C$2:C23)/COUNTA(C$2:C23)</f>
        <v>53.217954545454539</v>
      </c>
      <c r="E23" s="11">
        <f t="shared" si="2"/>
        <v>3.1906926406925606E-2</v>
      </c>
      <c r="F23" s="11">
        <f>SUM(E$2:E23)/COUNTA(E$2:E23)</f>
        <v>3.1597727272727028E-2</v>
      </c>
      <c r="G23" s="6">
        <f t="shared" si="3"/>
        <v>11.37518181818173</v>
      </c>
    </row>
    <row r="24" spans="1:7" x14ac:dyDescent="0.25">
      <c r="A24" s="14" t="s">
        <v>116</v>
      </c>
      <c r="B24" s="9" t="str">
        <f t="shared" si="0"/>
        <v>53.943</v>
      </c>
      <c r="C24" s="9">
        <f t="shared" si="1"/>
        <v>53.942999999999998</v>
      </c>
      <c r="D24" s="11">
        <f>SUM(C$2:C24)/COUNTA(C$2:C24)</f>
        <v>53.249478260869559</v>
      </c>
      <c r="E24" s="11">
        <f t="shared" si="2"/>
        <v>3.1523715415019637E-2</v>
      </c>
      <c r="F24" s="11">
        <f>SUM(E$2:E24)/COUNTA(E$2:E24)</f>
        <v>3.1594202898550486E-2</v>
      </c>
      <c r="G24" s="6">
        <f t="shared" si="3"/>
        <v>11.373913043478176</v>
      </c>
    </row>
    <row r="25" spans="1:7" x14ac:dyDescent="0.25">
      <c r="A25" s="14" t="s">
        <v>117</v>
      </c>
      <c r="B25" s="9" t="str">
        <f t="shared" si="0"/>
        <v>54.045</v>
      </c>
      <c r="C25" s="9">
        <f t="shared" si="1"/>
        <v>54.045000000000002</v>
      </c>
      <c r="D25" s="11">
        <f>SUM(C$2:C25)/COUNTA(C$2:C25)</f>
        <v>53.282624999999996</v>
      </c>
      <c r="E25" s="11">
        <f t="shared" si="2"/>
        <v>3.3146739130437197E-2</v>
      </c>
      <c r="F25" s="11">
        <f>SUM(E$2:E25)/COUNTA(E$2:E25)</f>
        <v>3.1664772727272611E-2</v>
      </c>
      <c r="G25" s="6">
        <f t="shared" si="3"/>
        <v>11.39931818181814</v>
      </c>
    </row>
    <row r="26" spans="1:7" x14ac:dyDescent="0.25">
      <c r="A26" s="14" t="s">
        <v>118</v>
      </c>
      <c r="B26" s="9" t="str">
        <f t="shared" si="0"/>
        <v>54.089</v>
      </c>
      <c r="C26" s="9">
        <f t="shared" si="1"/>
        <v>54.088999999999999</v>
      </c>
      <c r="D26" s="11">
        <f>SUM(C$2:C26)/COUNTA(C$2:C26)</f>
        <v>53.314879999999995</v>
      </c>
      <c r="E26" s="11">
        <f t="shared" si="2"/>
        <v>3.2254999999999256E-2</v>
      </c>
      <c r="F26" s="11">
        <f>SUM(E$2:E26)/COUNTA(E$2:E26)</f>
        <v>3.1690434782608551E-2</v>
      </c>
      <c r="G26" s="6">
        <f t="shared" si="3"/>
        <v>11.408556521739078</v>
      </c>
    </row>
    <row r="27" spans="1:7" x14ac:dyDescent="0.25">
      <c r="A27" s="14" t="s">
        <v>119</v>
      </c>
      <c r="B27" s="9" t="str">
        <f t="shared" si="0"/>
        <v>54.167</v>
      </c>
      <c r="C27" s="9">
        <f t="shared" si="1"/>
        <v>54.167000000000002</v>
      </c>
      <c r="D27" s="11">
        <f>SUM(C$2:C27)/COUNTA(C$2:C27)</f>
        <v>53.34765384615384</v>
      </c>
      <c r="E27" s="11">
        <f t="shared" si="2"/>
        <v>3.2773846153844488E-2</v>
      </c>
      <c r="F27" s="11">
        <f>SUM(E$2:E27)/COUNTA(E$2:E27)</f>
        <v>3.1735576923076714E-2</v>
      </c>
      <c r="G27" s="6">
        <f t="shared" si="3"/>
        <v>11.424807692307617</v>
      </c>
    </row>
    <row r="28" spans="1:7" x14ac:dyDescent="0.25">
      <c r="A28" s="14" t="s">
        <v>120</v>
      </c>
      <c r="B28" s="9" t="str">
        <f t="shared" si="0"/>
        <v>54.200</v>
      </c>
      <c r="C28" s="9">
        <f t="shared" si="1"/>
        <v>54.2</v>
      </c>
      <c r="D28" s="11">
        <f>SUM(C$2:C28)/COUNTA(C$2:C28)</f>
        <v>53.379222222222218</v>
      </c>
      <c r="E28" s="11">
        <f t="shared" si="2"/>
        <v>3.1568376068378257E-2</v>
      </c>
      <c r="F28" s="11">
        <f>SUM(E$2:E28)/COUNTA(E$2:E28)</f>
        <v>3.1728888888888779E-2</v>
      </c>
      <c r="G28" s="6">
        <f t="shared" si="3"/>
        <v>11.422399999999961</v>
      </c>
    </row>
    <row r="29" spans="1:7" x14ac:dyDescent="0.25">
      <c r="A29" s="14" t="s">
        <v>121</v>
      </c>
      <c r="B29" s="9" t="str">
        <f t="shared" si="0"/>
        <v>54.289</v>
      </c>
      <c r="C29" s="9">
        <f t="shared" si="1"/>
        <v>54.289000000000001</v>
      </c>
      <c r="D29" s="11">
        <f>SUM(C$2:C29)/COUNTA(C$2:C29)</f>
        <v>53.411714285714275</v>
      </c>
      <c r="E29" s="11">
        <f t="shared" si="2"/>
        <v>3.2492063492057355E-2</v>
      </c>
      <c r="F29" s="11">
        <f>SUM(E$2:E29)/COUNTA(E$2:E29)</f>
        <v>3.1758241758241414E-2</v>
      </c>
      <c r="G29" s="6">
        <f t="shared" si="3"/>
        <v>11.432967032966909</v>
      </c>
    </row>
    <row r="30" spans="1:7" x14ac:dyDescent="0.25">
      <c r="A30" s="14" t="s">
        <v>122</v>
      </c>
      <c r="B30" s="9" t="str">
        <f t="shared" si="0"/>
        <v>54.347</v>
      </c>
      <c r="C30" s="9">
        <f t="shared" si="1"/>
        <v>54.347000000000001</v>
      </c>
      <c r="D30" s="11">
        <f>SUM(C$2:C30)/COUNTA(C$2:C30)</f>
        <v>53.443965517241374</v>
      </c>
      <c r="E30" s="11">
        <f t="shared" si="2"/>
        <v>3.2251231527098412E-2</v>
      </c>
      <c r="F30" s="11">
        <f>SUM(E$2:E30)/COUNTA(E$2:E30)</f>
        <v>3.1776500638569453E-2</v>
      </c>
      <c r="G30" s="6">
        <f t="shared" si="3"/>
        <v>11.439540229885003</v>
      </c>
    </row>
    <row r="31" spans="1:7" x14ac:dyDescent="0.25">
      <c r="A31" s="14" t="s">
        <v>123</v>
      </c>
      <c r="B31" s="9" t="str">
        <f t="shared" si="0"/>
        <v>54.444</v>
      </c>
      <c r="C31" s="9">
        <f t="shared" si="1"/>
        <v>54.444000000000003</v>
      </c>
      <c r="D31" s="11">
        <f>SUM(C$2:C31)/COUNTA(C$2:C31)</f>
        <v>53.477299999999993</v>
      </c>
      <c r="E31" s="11">
        <f t="shared" si="2"/>
        <v>3.3334482758618833E-2</v>
      </c>
      <c r="F31" s="11">
        <f>SUM(E$2:E31)/COUNTA(E$2:E31)</f>
        <v>3.1832142857142642E-2</v>
      </c>
      <c r="G31" s="6">
        <f t="shared" si="3"/>
        <v>11.459571428571351</v>
      </c>
    </row>
    <row r="32" spans="1:7" x14ac:dyDescent="0.25">
      <c r="A32" s="14" t="s">
        <v>124</v>
      </c>
      <c r="B32" s="9" t="str">
        <f t="shared" si="0"/>
        <v>54.482</v>
      </c>
      <c r="C32" s="9">
        <f t="shared" si="1"/>
        <v>54.481999999999999</v>
      </c>
      <c r="D32" s="11">
        <f>SUM(C$2:C32)/COUNTA(C$2:C32)</f>
        <v>53.509709677419345</v>
      </c>
      <c r="E32" s="11">
        <f t="shared" si="2"/>
        <v>3.2409677419352079E-2</v>
      </c>
      <c r="F32" s="11">
        <f>SUM(E$2:E32)/COUNTA(E$2:E32)</f>
        <v>3.1852057842046415E-2</v>
      </c>
      <c r="G32" s="6">
        <f t="shared" si="3"/>
        <v>11.466740823136709</v>
      </c>
    </row>
    <row r="33" spans="1:7" x14ac:dyDescent="0.25">
      <c r="A33" s="14" t="s">
        <v>125</v>
      </c>
      <c r="B33" s="9" t="str">
        <f t="shared" si="0"/>
        <v>54.553</v>
      </c>
      <c r="C33" s="9">
        <f t="shared" si="1"/>
        <v>54.552999999999997</v>
      </c>
      <c r="D33" s="11">
        <f>SUM(C$2:C33)/COUNTA(C$2:C33)</f>
        <v>53.542312499999994</v>
      </c>
      <c r="E33" s="11">
        <f t="shared" si="2"/>
        <v>3.2602822580649615E-2</v>
      </c>
      <c r="F33" s="11">
        <f>SUM(E$2:E33)/COUNTA(E$2:E33)</f>
        <v>3.1877083333333188E-2</v>
      </c>
      <c r="G33" s="6">
        <f t="shared" si="3"/>
        <v>11.475749999999948</v>
      </c>
    </row>
    <row r="34" spans="1:7" x14ac:dyDescent="0.25">
      <c r="A34" s="14" t="s">
        <v>126</v>
      </c>
      <c r="B34" s="9" t="str">
        <f t="shared" ref="B34:B91" si="4">MID(A34,7,6)</f>
        <v>54.613</v>
      </c>
      <c r="C34" s="9">
        <f t="shared" si="1"/>
        <v>54.613</v>
      </c>
      <c r="D34" s="11">
        <f>SUM(C$2:C34)/COUNTA(C$2:C34)</f>
        <v>53.574757575757573</v>
      </c>
      <c r="E34" s="11">
        <f t="shared" si="2"/>
        <v>3.2445075757578934E-2</v>
      </c>
      <c r="F34" s="11">
        <f>SUM(E$2:E34)/COUNTA(E$2:E34)</f>
        <v>3.1895405669599183E-2</v>
      </c>
      <c r="G34" s="6">
        <f t="shared" si="3"/>
        <v>11.482346041055706</v>
      </c>
    </row>
    <row r="35" spans="1:7" x14ac:dyDescent="0.25">
      <c r="A35" s="14" t="s">
        <v>127</v>
      </c>
      <c r="B35" s="9" t="str">
        <f t="shared" si="4"/>
        <v>54.657</v>
      </c>
      <c r="C35" s="9">
        <f t="shared" si="1"/>
        <v>54.656999999999996</v>
      </c>
      <c r="D35" s="11">
        <f>SUM(C$2:C35)/COUNTA(C$2:C35)</f>
        <v>53.606588235294112</v>
      </c>
      <c r="E35" s="11">
        <f t="shared" si="2"/>
        <v>3.1830659536538519E-2</v>
      </c>
      <c r="F35" s="11">
        <f>SUM(E$2:E35)/COUNTA(E$2:E35)</f>
        <v>3.1893382352941035E-2</v>
      </c>
      <c r="G35" s="6">
        <f t="shared" si="3"/>
        <v>11.481617647058773</v>
      </c>
    </row>
    <row r="36" spans="1:7" x14ac:dyDescent="0.25">
      <c r="A36" s="14" t="s">
        <v>128</v>
      </c>
      <c r="B36" s="9" t="str">
        <f t="shared" si="4"/>
        <v>54.746</v>
      </c>
      <c r="C36" s="9">
        <f t="shared" si="1"/>
        <v>54.746000000000002</v>
      </c>
      <c r="D36" s="11">
        <f>SUM(C$2:C36)/COUNTA(C$2:C36)</f>
        <v>53.639142857142851</v>
      </c>
      <c r="E36" s="11">
        <f t="shared" si="2"/>
        <v>3.2554621848738918E-2</v>
      </c>
      <c r="F36" s="11">
        <f>SUM(E$2:E36)/COUNTA(E$2:E36)</f>
        <v>3.1913419913419762E-2</v>
      </c>
      <c r="G36" s="6">
        <f t="shared" si="3"/>
        <v>11.488831168831114</v>
      </c>
    </row>
    <row r="37" spans="1:7" x14ac:dyDescent="0.25">
      <c r="A37" s="14" t="s">
        <v>129</v>
      </c>
      <c r="B37" s="9" t="str">
        <f t="shared" si="4"/>
        <v>54.790</v>
      </c>
      <c r="C37" s="9">
        <f t="shared" si="1"/>
        <v>54.79</v>
      </c>
      <c r="D37" s="11">
        <f>SUM(C$2:C37)/COUNTA(C$2:C37)</f>
        <v>53.671111111111109</v>
      </c>
      <c r="E37" s="11">
        <f t="shared" si="2"/>
        <v>3.1968253968258864E-2</v>
      </c>
      <c r="F37" s="11">
        <f>SUM(E$2:E37)/COUNTA(E$2:E37)</f>
        <v>3.1915032679738553E-2</v>
      </c>
      <c r="G37" s="6">
        <f t="shared" si="3"/>
        <v>11.48941176470588</v>
      </c>
    </row>
    <row r="38" spans="1:7" x14ac:dyDescent="0.25">
      <c r="A38" s="14" t="s">
        <v>130</v>
      </c>
      <c r="B38" s="9" t="str">
        <f t="shared" si="4"/>
        <v>54.868</v>
      </c>
      <c r="C38" s="9">
        <f t="shared" si="1"/>
        <v>54.868000000000002</v>
      </c>
      <c r="D38" s="11">
        <f>SUM(C$2:C38)/COUNTA(C$2:C38)</f>
        <v>53.703459459459452</v>
      </c>
      <c r="E38" s="11">
        <f t="shared" si="2"/>
        <v>3.2348348348342881E-2</v>
      </c>
      <c r="F38" s="11">
        <f>SUM(E$2:E38)/COUNTA(E$2:E38)</f>
        <v>3.1927413127412964E-2</v>
      </c>
      <c r="G38" s="6">
        <f t="shared" si="3"/>
        <v>11.493868725868667</v>
      </c>
    </row>
    <row r="39" spans="1:7" x14ac:dyDescent="0.25">
      <c r="A39" s="14" t="s">
        <v>131</v>
      </c>
      <c r="B39" s="9" t="str">
        <f t="shared" si="4"/>
        <v>54.931</v>
      </c>
      <c r="C39" s="9">
        <f t="shared" si="1"/>
        <v>54.930999999999997</v>
      </c>
      <c r="D39" s="11">
        <f>SUM(C$2:C39)/COUNTA(C$2:C39)</f>
        <v>53.735763157894731</v>
      </c>
      <c r="E39" s="11">
        <f t="shared" si="2"/>
        <v>3.230369843527825E-2</v>
      </c>
      <c r="F39" s="11">
        <f>SUM(E$2:E39)/COUNTA(E$2:E39)</f>
        <v>3.193786549707589E-2</v>
      </c>
      <c r="G39" s="6">
        <f t="shared" si="3"/>
        <v>11.49763157894732</v>
      </c>
    </row>
    <row r="40" spans="1:7" x14ac:dyDescent="0.25">
      <c r="A40" s="14" t="s">
        <v>132</v>
      </c>
      <c r="B40" s="9" t="str">
        <f t="shared" si="4"/>
        <v>55.004</v>
      </c>
      <c r="C40" s="9">
        <f t="shared" si="1"/>
        <v>55.003999999999998</v>
      </c>
      <c r="D40" s="11">
        <f>SUM(C$2:C40)/COUNTA(C$2:C40)</f>
        <v>53.768282051282043</v>
      </c>
      <c r="E40" s="11">
        <f t="shared" si="2"/>
        <v>3.2518893387312175E-2</v>
      </c>
      <c r="F40" s="11">
        <f>SUM(E$2:E40)/COUNTA(E$2:E40)</f>
        <v>3.195356895356876E-2</v>
      </c>
      <c r="G40" s="6">
        <f t="shared" si="3"/>
        <v>11.503284823284753</v>
      </c>
    </row>
    <row r="41" spans="1:7" x14ac:dyDescent="0.25">
      <c r="A41" s="14" t="s">
        <v>133</v>
      </c>
      <c r="B41" s="9" t="str">
        <f t="shared" si="4"/>
        <v>55.103</v>
      </c>
      <c r="C41" s="9">
        <f t="shared" si="1"/>
        <v>55.103000000000002</v>
      </c>
      <c r="D41" s="11">
        <f>SUM(C$2:C41)/COUNTA(C$2:C41)</f>
        <v>53.801649999999995</v>
      </c>
      <c r="E41" s="11">
        <f t="shared" si="2"/>
        <v>3.3367948717952345E-2</v>
      </c>
      <c r="F41" s="11">
        <f>SUM(E$2:E41)/COUNTA(E$2:E41)</f>
        <v>3.1990789473684118E-2</v>
      </c>
      <c r="G41" s="6">
        <f t="shared" si="3"/>
        <v>11.516684210526282</v>
      </c>
    </row>
    <row r="42" spans="1:7" x14ac:dyDescent="0.25">
      <c r="A42" s="14" t="s">
        <v>134</v>
      </c>
      <c r="B42" s="9" t="str">
        <f t="shared" si="4"/>
        <v>55.153</v>
      </c>
      <c r="C42" s="9">
        <f t="shared" si="1"/>
        <v>55.152999999999999</v>
      </c>
      <c r="D42" s="11">
        <f>SUM(C$2:C42)/COUNTA(C$2:C42)</f>
        <v>53.834609756097549</v>
      </c>
      <c r="E42" s="11">
        <f t="shared" si="2"/>
        <v>3.2959756097554305E-2</v>
      </c>
      <c r="F42" s="11">
        <f>SUM(E$2:E42)/COUNTA(E$2:E42)</f>
        <v>3.2015634771732075E-2</v>
      </c>
      <c r="G42" s="6">
        <f t="shared" si="3"/>
        <v>11.525628517823547</v>
      </c>
    </row>
    <row r="43" spans="1:7" x14ac:dyDescent="0.25">
      <c r="A43" s="14" t="s">
        <v>135</v>
      </c>
      <c r="B43" s="9" t="str">
        <f t="shared" si="4"/>
        <v>55.202</v>
      </c>
      <c r="C43" s="9">
        <f t="shared" si="1"/>
        <v>55.201999999999998</v>
      </c>
      <c r="D43" s="11">
        <f>SUM(C$2:C43)/COUNTA(C$2:C43)</f>
        <v>53.867166666666648</v>
      </c>
      <c r="E43" s="11">
        <f t="shared" si="2"/>
        <v>3.2556910569098818E-2</v>
      </c>
      <c r="F43" s="11">
        <f>SUM(E$2:E43)/COUNTA(E$2:E43)</f>
        <v>3.2029166666666241E-2</v>
      </c>
      <c r="G43" s="6">
        <f t="shared" si="3"/>
        <v>11.530499999999847</v>
      </c>
    </row>
    <row r="44" spans="1:7" x14ac:dyDescent="0.25">
      <c r="A44" s="14" t="s">
        <v>136</v>
      </c>
      <c r="B44" s="9" t="str">
        <f t="shared" si="4"/>
        <v>55.252</v>
      </c>
      <c r="C44" s="9">
        <f t="shared" si="1"/>
        <v>55.252000000000002</v>
      </c>
      <c r="D44" s="11">
        <f>SUM(C$2:C44)/COUNTA(C$2:C44)</f>
        <v>53.899372093023239</v>
      </c>
      <c r="E44" s="11">
        <f t="shared" si="2"/>
        <v>3.2205426356590294E-2</v>
      </c>
      <c r="F44" s="11">
        <f>SUM(E$2:E44)/COUNTA(E$2:E44)</f>
        <v>3.2033465683493662E-2</v>
      </c>
      <c r="G44" s="6">
        <f t="shared" si="3"/>
        <v>11.532047646057718</v>
      </c>
    </row>
    <row r="45" spans="1:7" x14ac:dyDescent="0.25">
      <c r="A45" s="14" t="s">
        <v>137</v>
      </c>
      <c r="B45" s="9" t="str">
        <f t="shared" si="4"/>
        <v>55.339</v>
      </c>
      <c r="C45" s="9">
        <f t="shared" si="1"/>
        <v>55.338999999999999</v>
      </c>
      <c r="D45" s="11">
        <f>SUM(C$2:C45)/COUNTA(C$2:C45)</f>
        <v>53.932090909090896</v>
      </c>
      <c r="E45" s="11">
        <f t="shared" si="2"/>
        <v>3.2718816067657031E-2</v>
      </c>
      <c r="F45" s="11">
        <f>SUM(E$2:E45)/COUNTA(E$2:E45)</f>
        <v>3.2049783549783259E-2</v>
      </c>
      <c r="G45" s="6">
        <f t="shared" si="3"/>
        <v>11.537922077921973</v>
      </c>
    </row>
    <row r="46" spans="1:7" x14ac:dyDescent="0.25">
      <c r="A46" s="14" t="s">
        <v>138</v>
      </c>
      <c r="B46" s="9" t="str">
        <f t="shared" si="4"/>
        <v>55.428</v>
      </c>
      <c r="C46" s="9">
        <f t="shared" si="1"/>
        <v>55.427999999999997</v>
      </c>
      <c r="D46" s="11">
        <f>SUM(C$2:C46)/COUNTA(C$2:C46)</f>
        <v>53.965333333333312</v>
      </c>
      <c r="E46" s="11">
        <f t="shared" si="2"/>
        <v>3.3242424242416746E-2</v>
      </c>
      <c r="F46" s="11">
        <f>SUM(E$2:E46)/COUNTA(E$2:E46)</f>
        <v>3.2077519379844509E-2</v>
      </c>
      <c r="G46" s="6">
        <f t="shared" si="3"/>
        <v>11.547906976744024</v>
      </c>
    </row>
    <row r="47" spans="1:7" x14ac:dyDescent="0.25">
      <c r="A47" s="14" t="s">
        <v>139</v>
      </c>
      <c r="B47" s="9" t="str">
        <f t="shared" si="4"/>
        <v>55.480</v>
      </c>
      <c r="C47" s="9">
        <f t="shared" si="1"/>
        <v>55.48</v>
      </c>
      <c r="D47" s="11">
        <f>SUM(C$2:C47)/COUNTA(C$2:C47)</f>
        <v>53.9982608695652</v>
      </c>
      <c r="E47" s="11">
        <f t="shared" si="2"/>
        <v>3.2927536231888155E-2</v>
      </c>
      <c r="F47" s="11">
        <f>SUM(E$2:E47)/COUNTA(E$2:E47)</f>
        <v>3.2096837944663677E-2</v>
      </c>
      <c r="G47" s="6">
        <f t="shared" si="3"/>
        <v>11.554861660078924</v>
      </c>
    </row>
    <row r="48" spans="1:7" x14ac:dyDescent="0.25">
      <c r="A48" s="14" t="s">
        <v>140</v>
      </c>
      <c r="B48" s="9" t="str">
        <f t="shared" si="4"/>
        <v>55.525</v>
      </c>
      <c r="C48" s="9">
        <f t="shared" si="1"/>
        <v>55.524999999999999</v>
      </c>
      <c r="D48" s="11">
        <f>SUM(C$2:C48)/COUNTA(C$2:C48)</f>
        <v>54.030744680851051</v>
      </c>
      <c r="E48" s="11">
        <f t="shared" si="2"/>
        <v>3.2483811285850095E-2</v>
      </c>
      <c r="F48" s="11">
        <f>SUM(E$2:E48)/COUNTA(E$2:E48)</f>
        <v>3.2105437352245601E-2</v>
      </c>
      <c r="G48" s="6">
        <f t="shared" si="3"/>
        <v>11.557957446808416</v>
      </c>
    </row>
    <row r="49" spans="1:7" x14ac:dyDescent="0.25">
      <c r="A49" s="14" t="s">
        <v>141</v>
      </c>
      <c r="B49" s="9" t="str">
        <f t="shared" si="4"/>
        <v>55.627</v>
      </c>
      <c r="C49" s="9">
        <f t="shared" si="1"/>
        <v>55.627000000000002</v>
      </c>
      <c r="D49" s="11">
        <f>SUM(C$2:C49)/COUNTA(C$2:C49)</f>
        <v>54.063999999999986</v>
      </c>
      <c r="E49" s="11">
        <f t="shared" si="2"/>
        <v>3.3255319148935314E-2</v>
      </c>
      <c r="F49" s="11">
        <f>SUM(E$2:E49)/COUNTA(E$2:E49)</f>
        <v>3.2130434782608422E-2</v>
      </c>
      <c r="G49" s="6">
        <f t="shared" si="3"/>
        <v>11.566956521739032</v>
      </c>
    </row>
    <row r="50" spans="1:7" x14ac:dyDescent="0.25">
      <c r="A50" s="14" t="s">
        <v>142</v>
      </c>
      <c r="B50" s="9" t="str">
        <f t="shared" si="4"/>
        <v>55.670</v>
      </c>
      <c r="C50" s="9">
        <f t="shared" si="1"/>
        <v>55.67</v>
      </c>
      <c r="D50" s="11">
        <f>SUM(C$2:C50)/COUNTA(C$2:C50)</f>
        <v>54.096775510204068</v>
      </c>
      <c r="E50" s="11">
        <f t="shared" si="2"/>
        <v>3.2775510204082536E-2</v>
      </c>
      <c r="F50" s="11">
        <f>SUM(E$2:E50)/COUNTA(E$2:E50)</f>
        <v>3.2144159791575956E-2</v>
      </c>
      <c r="G50" s="6">
        <f t="shared" si="3"/>
        <v>11.571897524967344</v>
      </c>
    </row>
    <row r="51" spans="1:7" x14ac:dyDescent="0.25">
      <c r="A51" s="14" t="s">
        <v>143</v>
      </c>
      <c r="B51" s="9" t="str">
        <f t="shared" si="4"/>
        <v>55.741</v>
      </c>
      <c r="C51" s="9">
        <f t="shared" si="1"/>
        <v>55.741</v>
      </c>
      <c r="D51" s="11">
        <f>SUM(C$2:C51)/COUNTA(C$2:C51)</f>
        <v>54.129659999999987</v>
      </c>
      <c r="E51" s="11">
        <f t="shared" si="2"/>
        <v>3.2884489795918626E-2</v>
      </c>
      <c r="F51" s="11">
        <f>SUM(E$2:E51)/COUNTA(E$2:E51)</f>
        <v>3.2159583333333096E-2</v>
      </c>
      <c r="G51" s="6">
        <f t="shared" si="3"/>
        <v>11.577449999999914</v>
      </c>
    </row>
    <row r="52" spans="1:7" x14ac:dyDescent="0.25">
      <c r="A52" s="14" t="s">
        <v>144</v>
      </c>
      <c r="B52" s="9" t="str">
        <f t="shared" si="4"/>
        <v>55.785</v>
      </c>
      <c r="C52" s="9">
        <f t="shared" si="1"/>
        <v>55.784999999999997</v>
      </c>
      <c r="D52" s="11">
        <f>SUM(C$2:C52)/COUNTA(C$2:C52)</f>
        <v>54.162117647058807</v>
      </c>
      <c r="E52" s="11">
        <f t="shared" si="2"/>
        <v>3.2457647058819816E-2</v>
      </c>
      <c r="F52" s="11">
        <f>SUM(E$2:E52)/COUNTA(E$2:E52)</f>
        <v>3.2165666266506292E-2</v>
      </c>
      <c r="G52" s="6">
        <f t="shared" si="3"/>
        <v>11.579639855942265</v>
      </c>
    </row>
    <row r="53" spans="1:7" x14ac:dyDescent="0.25">
      <c r="A53" s="14" t="s">
        <v>145</v>
      </c>
      <c r="B53" s="9" t="str">
        <f t="shared" si="4"/>
        <v>55.871</v>
      </c>
      <c r="C53" s="9">
        <f t="shared" si="1"/>
        <v>55.871000000000002</v>
      </c>
      <c r="D53" s="11">
        <f>SUM(C$2:C53)/COUNTA(C$2:C53)</f>
        <v>54.194980769230753</v>
      </c>
      <c r="E53" s="11">
        <f t="shared" si="2"/>
        <v>3.2863122171946202E-2</v>
      </c>
      <c r="F53" s="11">
        <f>SUM(E$2:E53)/COUNTA(E$2:E53)</f>
        <v>3.2179615384615091E-2</v>
      </c>
      <c r="G53" s="6">
        <f t="shared" si="3"/>
        <v>11.584661538461432</v>
      </c>
    </row>
    <row r="54" spans="1:7" x14ac:dyDescent="0.25">
      <c r="A54" s="14" t="s">
        <v>146</v>
      </c>
      <c r="B54" s="9" t="str">
        <f t="shared" si="4"/>
        <v>55.917</v>
      </c>
      <c r="C54" s="9">
        <f t="shared" si="1"/>
        <v>55.917000000000002</v>
      </c>
      <c r="D54" s="11">
        <f>SUM(C$2:C54)/COUNTA(C$2:C54)</f>
        <v>54.227471698113192</v>
      </c>
      <c r="E54" s="11">
        <f t="shared" si="2"/>
        <v>3.2490928882438652E-2</v>
      </c>
      <c r="F54" s="11">
        <f>SUM(E$2:E54)/COUNTA(E$2:E54)</f>
        <v>3.2185719570846927E-2</v>
      </c>
      <c r="G54" s="6">
        <f t="shared" si="3"/>
        <v>11.586859045504895</v>
      </c>
    </row>
    <row r="55" spans="1:7" x14ac:dyDescent="0.25">
      <c r="A55" s="14" t="s">
        <v>147</v>
      </c>
      <c r="B55" s="9" t="str">
        <f t="shared" si="4"/>
        <v>56.005</v>
      </c>
      <c r="C55" s="9">
        <f t="shared" si="1"/>
        <v>56.005000000000003</v>
      </c>
      <c r="D55" s="11">
        <f>SUM(C$2:C55)/COUNTA(C$2:C55)</f>
        <v>54.260388888888876</v>
      </c>
      <c r="E55" s="11">
        <f t="shared" si="2"/>
        <v>3.2917190775684446E-2</v>
      </c>
      <c r="F55" s="11">
        <f>SUM(E$2:E55)/COUNTA(E$2:E55)</f>
        <v>3.2199786324786109E-2</v>
      </c>
      <c r="G55" s="6">
        <f t="shared" si="3"/>
        <v>11.591923076922999</v>
      </c>
    </row>
    <row r="56" spans="1:7" x14ac:dyDescent="0.25">
      <c r="A56" s="14" t="s">
        <v>148</v>
      </c>
      <c r="B56" s="9" t="str">
        <f t="shared" si="4"/>
        <v>56.059</v>
      </c>
      <c r="C56" s="9">
        <f t="shared" si="1"/>
        <v>56.058999999999997</v>
      </c>
      <c r="D56" s="11">
        <f>SUM(C$2:C56)/COUNTA(C$2:C56)</f>
        <v>54.2930909090909</v>
      </c>
      <c r="E56" s="11">
        <f t="shared" si="2"/>
        <v>3.2702020202023618E-2</v>
      </c>
      <c r="F56" s="11">
        <f>SUM(E$2:E56)/COUNTA(E$2:E56)</f>
        <v>3.2209262435677379E-2</v>
      </c>
      <c r="G56" s="6">
        <f t="shared" si="3"/>
        <v>11.595334476843856</v>
      </c>
    </row>
    <row r="57" spans="1:7" x14ac:dyDescent="0.25">
      <c r="A57" s="14" t="s">
        <v>149</v>
      </c>
      <c r="B57" s="9" t="str">
        <f t="shared" si="4"/>
        <v>56.138</v>
      </c>
      <c r="C57" s="9">
        <f t="shared" si="1"/>
        <v>56.137999999999998</v>
      </c>
      <c r="D57" s="11">
        <f>SUM(C$2:C57)/COUNTA(C$2:C57)</f>
        <v>54.326035714285702</v>
      </c>
      <c r="E57" s="11">
        <f t="shared" si="2"/>
        <v>3.2944805194802029E-2</v>
      </c>
      <c r="F57" s="11">
        <f>SUM(E$2:E57)/COUNTA(E$2:E57)</f>
        <v>3.2222883597883396E-2</v>
      </c>
      <c r="G57" s="6">
        <f t="shared" si="3"/>
        <v>11.600238095238023</v>
      </c>
    </row>
    <row r="58" spans="1:7" x14ac:dyDescent="0.25">
      <c r="A58" s="14" t="s">
        <v>150</v>
      </c>
      <c r="B58" s="9" t="str">
        <f t="shared" si="4"/>
        <v>56.213</v>
      </c>
      <c r="C58" s="9">
        <f t="shared" si="1"/>
        <v>56.213000000000001</v>
      </c>
      <c r="D58" s="11">
        <f>SUM(C$2:C58)/COUNTA(C$2:C58)</f>
        <v>54.359140350877183</v>
      </c>
      <c r="E58" s="11">
        <f t="shared" si="2"/>
        <v>3.3104636591481551E-2</v>
      </c>
      <c r="F58" s="11">
        <f>SUM(E$2:E58)/COUNTA(E$2:E58)</f>
        <v>3.2238915470494268E-2</v>
      </c>
      <c r="G58" s="6">
        <f t="shared" si="3"/>
        <v>11.606009569377937</v>
      </c>
    </row>
    <row r="59" spans="1:7" x14ac:dyDescent="0.25">
      <c r="A59" s="14" t="s">
        <v>151</v>
      </c>
      <c r="B59" s="9" t="str">
        <f t="shared" si="4"/>
        <v>56.290</v>
      </c>
      <c r="C59" s="9">
        <f t="shared" si="1"/>
        <v>56.29</v>
      </c>
      <c r="D59" s="11">
        <f>SUM(C$2:C59)/COUNTA(C$2:C59)</f>
        <v>54.392431034482748</v>
      </c>
      <c r="E59" s="11">
        <f t="shared" si="2"/>
        <v>3.3290683605564197E-2</v>
      </c>
      <c r="F59" s="11">
        <f>SUM(E$2:E59)/COUNTA(E$2:E59)</f>
        <v>3.2257697044334802E-2</v>
      </c>
      <c r="G59" s="6">
        <f t="shared" si="3"/>
        <v>11.612770935960528</v>
      </c>
    </row>
    <row r="60" spans="1:7" x14ac:dyDescent="0.25">
      <c r="A60" s="14" t="s">
        <v>152</v>
      </c>
      <c r="B60" s="9" t="str">
        <f t="shared" si="4"/>
        <v>56.300</v>
      </c>
      <c r="C60" s="9">
        <f t="shared" si="1"/>
        <v>56.3</v>
      </c>
      <c r="D60" s="11">
        <f>SUM(C$2:C60)/COUNTA(C$2:C60)</f>
        <v>54.424762711864403</v>
      </c>
      <c r="E60" s="11">
        <f t="shared" si="2"/>
        <v>3.2331677381655766E-2</v>
      </c>
      <c r="F60" s="11">
        <f>SUM(E$2:E60)/COUNTA(E$2:E60)</f>
        <v>3.2258994944989558E-2</v>
      </c>
      <c r="G60" s="6">
        <f t="shared" si="3"/>
        <v>11.613238180196241</v>
      </c>
    </row>
    <row r="61" spans="1:7" x14ac:dyDescent="0.25">
      <c r="A61" s="14" t="s">
        <v>153</v>
      </c>
      <c r="B61" s="9" t="str">
        <f t="shared" si="4"/>
        <v>56.386</v>
      </c>
      <c r="C61" s="9">
        <f t="shared" si="1"/>
        <v>56.386000000000003</v>
      </c>
      <c r="D61" s="11">
        <f>SUM(C$2:C61)/COUNTA(C$2:C61)</f>
        <v>54.457449999999994</v>
      </c>
      <c r="E61" s="11">
        <f t="shared" si="2"/>
        <v>3.2687288135591075E-2</v>
      </c>
      <c r="F61" s="11">
        <f>SUM(E$2:E61)/COUNTA(E$2:E61)</f>
        <v>3.2266379310344755E-2</v>
      </c>
      <c r="G61" s="6">
        <f t="shared" si="3"/>
        <v>11.615896551724111</v>
      </c>
    </row>
    <row r="62" spans="1:7" x14ac:dyDescent="0.25">
      <c r="A62" s="14" t="s">
        <v>154</v>
      </c>
      <c r="B62" s="9" t="str">
        <f t="shared" si="4"/>
        <v>56.472</v>
      </c>
      <c r="C62" s="9">
        <f t="shared" si="1"/>
        <v>56.472000000000001</v>
      </c>
      <c r="D62" s="11">
        <f>SUM(C$2:C62)/COUNTA(C$2:C62)</f>
        <v>54.490475409836066</v>
      </c>
      <c r="E62" s="11">
        <f t="shared" si="2"/>
        <v>3.3025409836071162E-2</v>
      </c>
      <c r="F62" s="11">
        <f>SUM(E$2:E62)/COUNTA(E$2:E62)</f>
        <v>3.2279244234509612E-2</v>
      </c>
      <c r="G62" s="6">
        <f t="shared" si="3"/>
        <v>11.62052792442346</v>
      </c>
    </row>
    <row r="63" spans="1:7" x14ac:dyDescent="0.25">
      <c r="A63" s="14" t="s">
        <v>155</v>
      </c>
      <c r="B63" s="9" t="str">
        <f t="shared" si="4"/>
        <v>56.518</v>
      </c>
      <c r="C63" s="9">
        <f t="shared" si="1"/>
        <v>56.518000000000001</v>
      </c>
      <c r="D63" s="11">
        <f>SUM(C$2:C63)/COUNTA(C$2:C63)</f>
        <v>54.523177419354838</v>
      </c>
      <c r="E63" s="11">
        <f t="shared" si="2"/>
        <v>3.2702009518772002E-2</v>
      </c>
      <c r="F63" s="11">
        <f>SUM(E$2:E63)/COUNTA(E$2:E63)</f>
        <v>3.2286290322580652E-2</v>
      </c>
      <c r="G63" s="6">
        <f t="shared" si="3"/>
        <v>11.623064516129034</v>
      </c>
    </row>
    <row r="64" spans="1:7" x14ac:dyDescent="0.25">
      <c r="A64" s="14" t="s">
        <v>156</v>
      </c>
      <c r="B64" s="9" t="str">
        <f t="shared" si="4"/>
        <v>56.606</v>
      </c>
      <c r="C64" s="9">
        <f t="shared" si="1"/>
        <v>56.606000000000002</v>
      </c>
      <c r="D64" s="11">
        <f>SUM(C$2:C64)/COUNTA(C$2:C64)</f>
        <v>54.556238095238101</v>
      </c>
      <c r="E64" s="11">
        <f t="shared" si="2"/>
        <v>3.3060675883263002E-2</v>
      </c>
      <c r="F64" s="11">
        <f>SUM(E$2:E64)/COUNTA(E$2:E64)</f>
        <v>3.2298985167837739E-2</v>
      </c>
      <c r="G64" s="6">
        <f t="shared" si="3"/>
        <v>11.627634660421586</v>
      </c>
    </row>
    <row r="65" spans="1:7" x14ac:dyDescent="0.25">
      <c r="A65" s="14" t="s">
        <v>157</v>
      </c>
      <c r="B65" s="9" t="str">
        <f t="shared" si="4"/>
        <v>56.655</v>
      </c>
      <c r="C65" s="9">
        <f t="shared" si="1"/>
        <v>56.655000000000001</v>
      </c>
      <c r="D65" s="11">
        <f>SUM(C$2:C65)/COUNTA(C$2:C65)</f>
        <v>54.589031250000005</v>
      </c>
      <c r="E65" s="11">
        <f t="shared" si="2"/>
        <v>3.2793154761904475E-2</v>
      </c>
      <c r="F65" s="11">
        <f>SUM(E$2:E65)/COUNTA(E$2:E65)</f>
        <v>3.2306955645161395E-2</v>
      </c>
      <c r="G65" s="6">
        <f t="shared" si="3"/>
        <v>11.630504032258102</v>
      </c>
    </row>
    <row r="66" spans="1:7" x14ac:dyDescent="0.25">
      <c r="A66" s="14" t="s">
        <v>158</v>
      </c>
      <c r="B66" s="9" t="str">
        <f t="shared" si="4"/>
        <v>56.693</v>
      </c>
      <c r="C66" s="9">
        <f t="shared" si="1"/>
        <v>56.692999999999998</v>
      </c>
      <c r="D66" s="11">
        <f>SUM(C$2:C66)/COUNTA(C$2:C66)</f>
        <v>54.621400000000008</v>
      </c>
      <c r="E66" s="11">
        <f t="shared" si="2"/>
        <v>3.2368750000003388E-2</v>
      </c>
      <c r="F66" s="11">
        <f>SUM(E$2:E66)/COUNTA(E$2:E66)</f>
        <v>3.2307936507936667E-2</v>
      </c>
      <c r="G66" s="6">
        <f t="shared" si="3"/>
        <v>11.630857142857201</v>
      </c>
    </row>
    <row r="67" spans="1:7" x14ac:dyDescent="0.25">
      <c r="A67" s="14" t="s">
        <v>159</v>
      </c>
      <c r="B67" s="9" t="str">
        <f t="shared" si="4"/>
        <v>56.769</v>
      </c>
      <c r="C67" s="9">
        <f t="shared" ref="C67:C91" si="5">VALUE(B67)</f>
        <v>56.768999999999998</v>
      </c>
      <c r="D67" s="11">
        <f>SUM(C$2:C67)/COUNTA(C$2:C67)</f>
        <v>54.653939393939396</v>
      </c>
      <c r="E67" s="11">
        <f t="shared" si="2"/>
        <v>3.2539393939387651E-2</v>
      </c>
      <c r="F67" s="11">
        <f>SUM(E$2:E67)/COUNTA(E$2:E67)</f>
        <v>3.2311553030303086E-2</v>
      </c>
      <c r="G67" s="6">
        <f t="shared" si="3"/>
        <v>11.632159090909111</v>
      </c>
    </row>
    <row r="68" spans="1:7" x14ac:dyDescent="0.25">
      <c r="A68" s="14" t="s">
        <v>160</v>
      </c>
      <c r="B68" s="9" t="str">
        <f t="shared" si="4"/>
        <v>56.860</v>
      </c>
      <c r="C68" s="9">
        <f t="shared" si="5"/>
        <v>56.86</v>
      </c>
      <c r="D68" s="11">
        <f>SUM(C$2:C68)/COUNTA(C$2:C68)</f>
        <v>54.686865671641797</v>
      </c>
      <c r="E68" s="11">
        <f t="shared" si="2"/>
        <v>3.2926277702401308E-2</v>
      </c>
      <c r="F68" s="11">
        <f>SUM(E$2:E68)/COUNTA(E$2:E68)</f>
        <v>3.2321010332950754E-2</v>
      </c>
      <c r="G68" s="6">
        <f t="shared" si="3"/>
        <v>11.635563719862272</v>
      </c>
    </row>
    <row r="69" spans="1:7" x14ac:dyDescent="0.25">
      <c r="A69" s="14" t="s">
        <v>161</v>
      </c>
      <c r="B69" s="9" t="str">
        <f t="shared" si="4"/>
        <v>56.913</v>
      </c>
      <c r="C69" s="9">
        <f t="shared" si="5"/>
        <v>56.912999999999997</v>
      </c>
      <c r="D69" s="11">
        <f>SUM(C$2:C69)/COUNTA(C$2:C69)</f>
        <v>54.719602941176475</v>
      </c>
      <c r="E69" s="11">
        <f t="shared" ref="E69:E91" si="6">(D69-D68)</f>
        <v>3.2737269534678148E-2</v>
      </c>
      <c r="F69" s="11">
        <f>SUM(E$2:E69)/COUNTA(E$2:E69)</f>
        <v>3.232731729055268E-2</v>
      </c>
      <c r="G69" s="6">
        <f t="shared" si="3"/>
        <v>11.637834224598965</v>
      </c>
    </row>
    <row r="70" spans="1:7" x14ac:dyDescent="0.25">
      <c r="A70" s="14" t="s">
        <v>162</v>
      </c>
      <c r="B70" s="9" t="str">
        <f t="shared" si="4"/>
        <v>56.969</v>
      </c>
      <c r="C70" s="9">
        <f t="shared" si="5"/>
        <v>56.969000000000001</v>
      </c>
      <c r="D70" s="11">
        <f>SUM(C$2:C70)/COUNTA(C$2:C70)</f>
        <v>54.752202898550735</v>
      </c>
      <c r="E70" s="11">
        <f t="shared" si="6"/>
        <v>3.2599957374259247E-2</v>
      </c>
      <c r="F70" s="11">
        <f>SUM(E$2:E70)/COUNTA(E$2:E70)</f>
        <v>3.2331386545533379E-2</v>
      </c>
      <c r="G70" s="6">
        <f t="shared" ref="G70:G91" si="7">F70*360</f>
        <v>11.639299156392017</v>
      </c>
    </row>
    <row r="71" spans="1:7" x14ac:dyDescent="0.25">
      <c r="A71" s="14" t="s">
        <v>163</v>
      </c>
      <c r="B71" s="9" t="str">
        <f t="shared" si="4"/>
        <v>57.051</v>
      </c>
      <c r="C71" s="9">
        <f t="shared" si="5"/>
        <v>57.051000000000002</v>
      </c>
      <c r="D71" s="11">
        <f>SUM(C$2:C71)/COUNTA(C$2:C71)</f>
        <v>54.785042857142862</v>
      </c>
      <c r="E71" s="11">
        <f t="shared" si="6"/>
        <v>3.2839958592127516E-2</v>
      </c>
      <c r="F71" s="11">
        <f>SUM(E$2:E71)/COUNTA(E$2:E71)</f>
        <v>3.2338865546218586E-2</v>
      </c>
      <c r="G71" s="6">
        <f t="shared" si="7"/>
        <v>11.641991596638691</v>
      </c>
    </row>
    <row r="72" spans="1:7" x14ac:dyDescent="0.25">
      <c r="A72" s="14" t="s">
        <v>164</v>
      </c>
      <c r="B72" s="9" t="str">
        <f t="shared" si="4"/>
        <v>57.110</v>
      </c>
      <c r="C72" s="9">
        <f t="shared" si="5"/>
        <v>57.11</v>
      </c>
      <c r="D72" s="11">
        <f>SUM(C$2:C72)/COUNTA(C$2:C72)</f>
        <v>54.817788732394376</v>
      </c>
      <c r="E72" s="11">
        <f t="shared" si="6"/>
        <v>3.2745875251514178E-2</v>
      </c>
      <c r="F72" s="11">
        <f>SUM(E$2:E72)/COUNTA(E$2:E72)</f>
        <v>3.2344764237599681E-2</v>
      </c>
      <c r="G72" s="6">
        <f t="shared" si="7"/>
        <v>11.644115125535885</v>
      </c>
    </row>
    <row r="73" spans="1:7" x14ac:dyDescent="0.25">
      <c r="A73" s="14" t="s">
        <v>165</v>
      </c>
      <c r="B73" s="9" t="str">
        <f t="shared" si="4"/>
        <v>57.148</v>
      </c>
      <c r="C73" s="9">
        <f t="shared" si="5"/>
        <v>57.148000000000003</v>
      </c>
      <c r="D73" s="11">
        <f>SUM(C$2:C73)/COUNTA(C$2:C73)</f>
        <v>54.850152777777787</v>
      </c>
      <c r="E73" s="11">
        <f t="shared" si="6"/>
        <v>3.23640453834102E-2</v>
      </c>
      <c r="F73" s="11">
        <f>SUM(E$2:E73)/COUNTA(E$2:E73)</f>
        <v>3.2345039682539829E-2</v>
      </c>
      <c r="G73" s="6">
        <f t="shared" si="7"/>
        <v>11.644214285714339</v>
      </c>
    </row>
    <row r="74" spans="1:7" x14ac:dyDescent="0.25">
      <c r="A74" s="14" t="s">
        <v>166</v>
      </c>
      <c r="B74" s="9" t="str">
        <f t="shared" si="4"/>
        <v>57.260</v>
      </c>
      <c r="C74" s="9">
        <f t="shared" si="5"/>
        <v>57.26</v>
      </c>
      <c r="D74" s="11">
        <f>SUM(C$2:C74)/COUNTA(C$2:C74)</f>
        <v>54.883164383561656</v>
      </c>
      <c r="E74" s="11">
        <f t="shared" si="6"/>
        <v>3.3011605783869413E-2</v>
      </c>
      <c r="F74" s="11">
        <f>SUM(E$2:E74)/COUNTA(E$2:E74)</f>
        <v>3.2354427937488134E-2</v>
      </c>
      <c r="G74" s="6">
        <f t="shared" si="7"/>
        <v>11.647594057495729</v>
      </c>
    </row>
    <row r="75" spans="1:7" x14ac:dyDescent="0.25">
      <c r="A75" s="14" t="s">
        <v>167</v>
      </c>
      <c r="B75" s="9" t="str">
        <f t="shared" si="4"/>
        <v>57.295</v>
      </c>
      <c r="C75" s="9">
        <f t="shared" si="5"/>
        <v>57.295000000000002</v>
      </c>
      <c r="D75" s="11">
        <f>SUM(C$2:C75)/COUNTA(C$2:C75)</f>
        <v>54.915756756756771</v>
      </c>
      <c r="E75" s="11">
        <f t="shared" si="6"/>
        <v>3.2592373195114988E-2</v>
      </c>
      <c r="F75" s="11">
        <f>SUM(E$2:E75)/COUNTA(E$2:E75)</f>
        <v>3.2357732732732951E-2</v>
      </c>
      <c r="G75" s="6">
        <f t="shared" si="7"/>
        <v>11.648783783783863</v>
      </c>
    </row>
    <row r="76" spans="1:7" x14ac:dyDescent="0.25">
      <c r="A76" s="14" t="s">
        <v>168</v>
      </c>
      <c r="B76" s="9" t="str">
        <f t="shared" si="4"/>
        <v>57.352</v>
      </c>
      <c r="C76" s="9">
        <f t="shared" si="5"/>
        <v>57.351999999999997</v>
      </c>
      <c r="D76" s="11">
        <f>SUM(C$2:C76)/COUNTA(C$2:C76)</f>
        <v>54.94824000000002</v>
      </c>
      <c r="E76" s="11">
        <f t="shared" si="6"/>
        <v>3.2483243243248694E-2</v>
      </c>
      <c r="F76" s="11">
        <f>SUM(E$2:E76)/COUNTA(E$2:E76)</f>
        <v>3.2359452054794811E-2</v>
      </c>
      <c r="G76" s="6">
        <f t="shared" si="7"/>
        <v>11.649402739726131</v>
      </c>
    </row>
    <row r="77" spans="1:7" x14ac:dyDescent="0.25">
      <c r="A77" s="14" t="s">
        <v>169</v>
      </c>
      <c r="B77" s="9" t="str">
        <f t="shared" si="4"/>
        <v>57.403</v>
      </c>
      <c r="C77" s="9">
        <f t="shared" si="5"/>
        <v>57.402999999999999</v>
      </c>
      <c r="D77" s="11">
        <f>SUM(C$2:C77)/COUNTA(C$2:C77)</f>
        <v>54.980539473684232</v>
      </c>
      <c r="E77" s="11">
        <f t="shared" si="6"/>
        <v>3.2299473684211932E-2</v>
      </c>
      <c r="F77" s="11">
        <f>SUM(E$2:E77)/COUNTA(E$2:E77)</f>
        <v>3.2358641536273422E-2</v>
      </c>
      <c r="G77" s="6">
        <f t="shared" si="7"/>
        <v>11.649110953058432</v>
      </c>
    </row>
    <row r="78" spans="1:7" x14ac:dyDescent="0.25">
      <c r="A78" s="14" t="s">
        <v>170</v>
      </c>
      <c r="B78" s="9" t="str">
        <f t="shared" si="4"/>
        <v>57.494</v>
      </c>
      <c r="C78" s="9">
        <f t="shared" si="5"/>
        <v>57.494</v>
      </c>
      <c r="D78" s="11">
        <f>SUM(C$2:C78)/COUNTA(C$2:C78)</f>
        <v>55.013181818181835</v>
      </c>
      <c r="E78" s="11">
        <f t="shared" si="6"/>
        <v>3.2642344497602949E-2</v>
      </c>
      <c r="F78" s="11">
        <f>SUM(E$2:E78)/COUNTA(E$2:E78)</f>
        <v>3.2362424242424484E-2</v>
      </c>
      <c r="G78" s="6">
        <f t="shared" si="7"/>
        <v>11.650472727272815</v>
      </c>
    </row>
    <row r="79" spans="1:7" x14ac:dyDescent="0.25">
      <c r="A79" s="14" t="s">
        <v>171</v>
      </c>
      <c r="B79" s="9" t="str">
        <f t="shared" si="4"/>
        <v>57.547</v>
      </c>
      <c r="C79" s="9">
        <f t="shared" si="5"/>
        <v>57.546999999999997</v>
      </c>
      <c r="D79" s="11">
        <f>SUM(C$2:C79)/COUNTA(C$2:C79)</f>
        <v>55.045666666666676</v>
      </c>
      <c r="E79" s="11">
        <f t="shared" si="6"/>
        <v>3.2484848484841677E-2</v>
      </c>
      <c r="F79" s="11">
        <f>SUM(E$2:E79)/COUNTA(E$2:E79)</f>
        <v>3.2364035087719442E-2</v>
      </c>
      <c r="G79" s="6">
        <f t="shared" si="7"/>
        <v>11.651052631578999</v>
      </c>
    </row>
    <row r="80" spans="1:7" x14ac:dyDescent="0.25">
      <c r="A80" s="14" t="s">
        <v>172</v>
      </c>
      <c r="B80" s="9" t="str">
        <f t="shared" si="4"/>
        <v>57.606</v>
      </c>
      <c r="C80" s="9">
        <f t="shared" si="5"/>
        <v>57.606000000000002</v>
      </c>
      <c r="D80" s="11">
        <f>SUM(C$2:C80)/COUNTA(C$2:C80)</f>
        <v>55.078075949367097</v>
      </c>
      <c r="E80" s="11">
        <f t="shared" si="6"/>
        <v>3.2409282700420761E-2</v>
      </c>
      <c r="F80" s="11">
        <f>SUM(E$2:E80)/COUNTA(E$2:E80)</f>
        <v>3.2364622719053229E-2</v>
      </c>
      <c r="G80" s="6">
        <f t="shared" si="7"/>
        <v>11.651264178859163</v>
      </c>
    </row>
    <row r="81" spans="1:7" x14ac:dyDescent="0.25">
      <c r="A81" s="14" t="s">
        <v>173</v>
      </c>
      <c r="B81" s="9" t="str">
        <f t="shared" si="4"/>
        <v>57.708</v>
      </c>
      <c r="C81" s="9">
        <f t="shared" si="5"/>
        <v>57.707999999999998</v>
      </c>
      <c r="D81" s="11">
        <f>SUM(C$2:C81)/COUNTA(C$2:C81)</f>
        <v>55.110950000000003</v>
      </c>
      <c r="E81" s="11">
        <f t="shared" si="6"/>
        <v>3.2874050632905494E-2</v>
      </c>
      <c r="F81" s="11">
        <f>SUM(E$2:E81)/COUNTA(E$2:E81)</f>
        <v>3.2371153846153897E-2</v>
      </c>
      <c r="G81" s="6">
        <f t="shared" si="7"/>
        <v>11.653615384615403</v>
      </c>
    </row>
    <row r="82" spans="1:7" x14ac:dyDescent="0.25">
      <c r="A82" s="14" t="s">
        <v>174</v>
      </c>
      <c r="B82" s="9" t="str">
        <f t="shared" si="4"/>
        <v>57.785</v>
      </c>
      <c r="C82" s="9">
        <f t="shared" si="5"/>
        <v>57.784999999999997</v>
      </c>
      <c r="D82" s="11">
        <f>SUM(C$2:C82)/COUNTA(C$2:C82)</f>
        <v>55.143962962962966</v>
      </c>
      <c r="E82" s="11">
        <f t="shared" si="6"/>
        <v>3.3012962962963854E-2</v>
      </c>
      <c r="F82" s="11">
        <f>SUM(E$2:E82)/COUNTA(E$2:E82)</f>
        <v>3.2379278012189469E-2</v>
      </c>
      <c r="G82" s="6">
        <f t="shared" si="7"/>
        <v>11.656540084388208</v>
      </c>
    </row>
    <row r="83" spans="1:7" x14ac:dyDescent="0.25">
      <c r="A83" s="14" t="s">
        <v>175</v>
      </c>
      <c r="B83" s="9" t="str">
        <f t="shared" si="4"/>
        <v>57.832</v>
      </c>
      <c r="C83" s="9">
        <f t="shared" si="5"/>
        <v>57.832000000000001</v>
      </c>
      <c r="D83" s="11">
        <f>SUM(C$2:C83)/COUNTA(C$2:C83)</f>
        <v>55.176743902439028</v>
      </c>
      <c r="E83" s="11">
        <f t="shared" si="6"/>
        <v>3.2780939476062088E-2</v>
      </c>
      <c r="F83" s="11">
        <f>SUM(E$2:E83)/COUNTA(E$2:E83)</f>
        <v>3.2384298780487875E-2</v>
      </c>
      <c r="G83" s="6">
        <f t="shared" si="7"/>
        <v>11.658347560975635</v>
      </c>
    </row>
    <row r="84" spans="1:7" x14ac:dyDescent="0.25">
      <c r="A84" s="14" t="s">
        <v>176</v>
      </c>
      <c r="B84" s="9" t="str">
        <f t="shared" si="4"/>
        <v>57.888</v>
      </c>
      <c r="C84" s="9">
        <f t="shared" si="5"/>
        <v>57.887999999999998</v>
      </c>
      <c r="D84" s="11">
        <f>SUM(C$2:C84)/COUNTA(C$2:C84)</f>
        <v>55.20940963855422</v>
      </c>
      <c r="E84" s="11">
        <f t="shared" si="6"/>
        <v>3.2665736115191635E-2</v>
      </c>
      <c r="F84" s="11">
        <f>SUM(E$2:E84)/COUNTA(E$2:E84)</f>
        <v>3.2387773315484217E-2</v>
      </c>
      <c r="G84" s="6">
        <f t="shared" si="7"/>
        <v>11.659598393574319</v>
      </c>
    </row>
    <row r="85" spans="1:7" x14ac:dyDescent="0.25">
      <c r="A85" s="14" t="s">
        <v>177</v>
      </c>
      <c r="B85" s="9" t="str">
        <f t="shared" si="4"/>
        <v>57.934</v>
      </c>
      <c r="C85" s="9">
        <f t="shared" si="5"/>
        <v>57.933999999999997</v>
      </c>
      <c r="D85" s="11">
        <f>SUM(C$2:C85)/COUNTA(C$2:C85)</f>
        <v>55.241845238095244</v>
      </c>
      <c r="E85" s="11">
        <f t="shared" si="6"/>
        <v>3.2435599541024374E-2</v>
      </c>
      <c r="F85" s="11">
        <f>SUM(E$2:E85)/COUNTA(E$2:E85)</f>
        <v>3.2388356562137149E-2</v>
      </c>
      <c r="G85" s="6">
        <f t="shared" si="7"/>
        <v>11.659808362369374</v>
      </c>
    </row>
    <row r="86" spans="1:7" x14ac:dyDescent="0.25">
      <c r="A86" s="14" t="s">
        <v>178</v>
      </c>
      <c r="B86" s="9" t="str">
        <f t="shared" si="4"/>
        <v>58.004</v>
      </c>
      <c r="C86" s="9">
        <f t="shared" si="5"/>
        <v>58.003999999999998</v>
      </c>
      <c r="D86" s="11">
        <f>SUM(C$2:C86)/COUNTA(C$2:C86)</f>
        <v>55.274341176470593</v>
      </c>
      <c r="E86" s="11">
        <f t="shared" si="6"/>
        <v>3.2495938375348032E-2</v>
      </c>
      <c r="F86" s="11">
        <f>SUM(E$2:E86)/COUNTA(E$2:E86)</f>
        <v>3.2389652728561376E-2</v>
      </c>
      <c r="G86" s="6">
        <f t="shared" si="7"/>
        <v>11.660274982282095</v>
      </c>
    </row>
    <row r="87" spans="1:7" x14ac:dyDescent="0.25">
      <c r="A87" s="14" t="s">
        <v>179</v>
      </c>
      <c r="B87" s="9" t="str">
        <f t="shared" si="4"/>
        <v>58.102</v>
      </c>
      <c r="C87" s="9">
        <f t="shared" si="5"/>
        <v>58.101999999999997</v>
      </c>
      <c r="D87" s="11">
        <f>SUM(C$2:C87)/COUNTA(C$2:C87)</f>
        <v>55.30722093023256</v>
      </c>
      <c r="E87" s="11">
        <f t="shared" si="6"/>
        <v>3.2879753761967834E-2</v>
      </c>
      <c r="F87" s="11">
        <f>SUM(E$2:E87)/COUNTA(E$2:E87)</f>
        <v>3.2395487264673353E-2</v>
      </c>
      <c r="G87" s="6">
        <f t="shared" si="7"/>
        <v>11.662375415282407</v>
      </c>
    </row>
    <row r="88" spans="1:7" x14ac:dyDescent="0.25">
      <c r="A88" s="14" t="s">
        <v>180</v>
      </c>
      <c r="B88" s="9" t="str">
        <f t="shared" si="4"/>
        <v>58.133</v>
      </c>
      <c r="C88" s="9">
        <f t="shared" si="5"/>
        <v>58.133000000000003</v>
      </c>
      <c r="D88" s="11">
        <f>SUM(C$2:C88)/COUNTA(C$2:C88)</f>
        <v>55.339701149425288</v>
      </c>
      <c r="E88" s="11">
        <f t="shared" si="6"/>
        <v>3.2480219192727589E-2</v>
      </c>
      <c r="F88" s="11">
        <f>SUM(E$2:E88)/COUNTA(E$2:E88)</f>
        <v>3.2396484110885755E-2</v>
      </c>
      <c r="G88" s="6">
        <f t="shared" si="7"/>
        <v>11.662734279918872</v>
      </c>
    </row>
    <row r="89" spans="1:7" x14ac:dyDescent="0.25">
      <c r="A89" s="14" t="s">
        <v>181</v>
      </c>
      <c r="B89" s="9" t="str">
        <f t="shared" si="4"/>
        <v>58.202</v>
      </c>
      <c r="C89" s="9">
        <f t="shared" si="5"/>
        <v>58.201999999999998</v>
      </c>
      <c r="D89" s="11">
        <f>SUM(C$2:C89)/COUNTA(C$2:C89)</f>
        <v>55.37222727272728</v>
      </c>
      <c r="E89" s="11">
        <f t="shared" si="6"/>
        <v>3.2526123301991561E-2</v>
      </c>
      <c r="F89" s="11">
        <f>SUM(E$2:E89)/COUNTA(E$2:E89)</f>
        <v>3.2397991543340478E-2</v>
      </c>
      <c r="G89" s="6">
        <f t="shared" si="7"/>
        <v>11.663276955602573</v>
      </c>
    </row>
    <row r="90" spans="1:7" x14ac:dyDescent="0.25">
      <c r="A90" s="14" t="s">
        <v>182</v>
      </c>
      <c r="B90" s="9" t="str">
        <f t="shared" si="4"/>
        <v>58.295</v>
      </c>
      <c r="C90" s="9">
        <f t="shared" si="5"/>
        <v>58.295000000000002</v>
      </c>
      <c r="D90" s="11">
        <f>SUM(C$2:C90)/COUNTA(C$2:C90)</f>
        <v>55.405067415730343</v>
      </c>
      <c r="E90" s="11">
        <f t="shared" si="6"/>
        <v>3.2840143003063815E-2</v>
      </c>
      <c r="F90" s="11">
        <f>SUM(E$2:E90)/COUNTA(E$2:E90)</f>
        <v>3.2403073744026949E-2</v>
      </c>
      <c r="G90" s="6">
        <f t="shared" si="7"/>
        <v>11.665106547849701</v>
      </c>
    </row>
    <row r="91" spans="1:7" x14ac:dyDescent="0.25">
      <c r="A91" s="14" t="s">
        <v>183</v>
      </c>
      <c r="B91" s="9" t="str">
        <f t="shared" si="4"/>
        <v>58.362</v>
      </c>
      <c r="C91" s="9">
        <f t="shared" si="5"/>
        <v>58.362000000000002</v>
      </c>
      <c r="D91" s="11">
        <f>SUM(C$2:C91)/COUNTA(C$2:C91)</f>
        <v>55.437922222222227</v>
      </c>
      <c r="E91" s="11">
        <f t="shared" si="6"/>
        <v>3.2854806491883437E-2</v>
      </c>
      <c r="F91" s="11">
        <f>SUM(E$2:E91)/COUNTA(E$2:E91)</f>
        <v>3.2408207070707136E-2</v>
      </c>
      <c r="G91" s="6">
        <f t="shared" si="7"/>
        <v>11.666954545454569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5BF43-7A5A-4A2D-AD92-A9CEE10BB3D5}">
  <sheetPr>
    <tabColor rgb="FFFFC000"/>
  </sheetPr>
  <dimension ref="A1:XEV46"/>
  <sheetViews>
    <sheetView workbookViewId="0">
      <pane ySplit="1" topLeftCell="A2" activePane="bottomLeft" state="frozen"/>
      <selection activeCell="F37" sqref="F37"/>
      <selection pane="bottomLeft" activeCell="F37" sqref="F37"/>
    </sheetView>
  </sheetViews>
  <sheetFormatPr defaultRowHeight="15" x14ac:dyDescent="0.25"/>
  <cols>
    <col min="1" max="1" width="58" style="14" customWidth="1"/>
    <col min="2" max="2" width="9.140625" style="10"/>
    <col min="3" max="3" width="10" style="10" customWidth="1"/>
    <col min="4" max="4" width="9.7109375" style="10" customWidth="1"/>
    <col min="5" max="5" width="10" style="10" customWidth="1"/>
    <col min="6" max="6" width="10.28515625" style="10" customWidth="1"/>
    <col min="7" max="16384" width="9.140625" style="6"/>
  </cols>
  <sheetData>
    <row r="1" spans="1:16376" s="4" customFormat="1" ht="45" x14ac:dyDescent="0.25">
      <c r="A1" s="15" t="s">
        <v>45</v>
      </c>
      <c r="B1" s="12" t="s">
        <v>31</v>
      </c>
      <c r="C1" s="12" t="s">
        <v>30</v>
      </c>
      <c r="D1" s="12" t="s">
        <v>32</v>
      </c>
      <c r="E1" s="12" t="s">
        <v>29</v>
      </c>
      <c r="F1" s="12" t="s">
        <v>33</v>
      </c>
      <c r="G1" s="3"/>
      <c r="H1" s="3">
        <v>942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  <c r="XEV1" s="3"/>
    </row>
    <row r="2" spans="1:16376" x14ac:dyDescent="0.25">
      <c r="A2" s="14" t="s">
        <v>46</v>
      </c>
      <c r="B2" s="9" t="str">
        <f t="shared" ref="B2:B33" si="0">MID(A2,7,6)</f>
        <v>41.250</v>
      </c>
      <c r="C2" s="9">
        <f>VALUE(B2)</f>
        <v>41.25</v>
      </c>
    </row>
    <row r="3" spans="1:16376" x14ac:dyDescent="0.25">
      <c r="A3" s="14" t="s">
        <v>47</v>
      </c>
      <c r="B3" s="9" t="str">
        <f t="shared" si="0"/>
        <v>41.181</v>
      </c>
      <c r="C3" s="9">
        <f t="shared" ref="C3:C46" si="1">VALUE(B3)</f>
        <v>41.180999999999997</v>
      </c>
      <c r="D3" s="11">
        <f>SUM(C$2:C3)/COUNTA(C$2:C3)</f>
        <v>41.215499999999999</v>
      </c>
    </row>
    <row r="4" spans="1:16376" x14ac:dyDescent="0.25">
      <c r="A4" s="14" t="s">
        <v>48</v>
      </c>
      <c r="B4" s="9" t="str">
        <f t="shared" si="0"/>
        <v>41.157</v>
      </c>
      <c r="C4" s="9">
        <f t="shared" si="1"/>
        <v>41.156999999999996</v>
      </c>
      <c r="D4" s="11">
        <f>SUM(C$2:C4)/COUNTA(C$2:C4)</f>
        <v>41.195999999999998</v>
      </c>
      <c r="E4" s="11">
        <f>(D4-D3)</f>
        <v>-1.9500000000000739E-2</v>
      </c>
    </row>
    <row r="5" spans="1:16376" x14ac:dyDescent="0.25">
      <c r="A5" s="14" t="s">
        <v>49</v>
      </c>
      <c r="B5" s="9" t="str">
        <f t="shared" si="0"/>
        <v>41.085</v>
      </c>
      <c r="C5" s="9">
        <f t="shared" si="1"/>
        <v>41.085000000000001</v>
      </c>
      <c r="D5" s="11">
        <f>SUM(C$2:C5)/COUNTA(C$2:C5)</f>
        <v>41.16825</v>
      </c>
      <c r="E5" s="11">
        <f t="shared" ref="E5:E46" si="2">(D5-D4)</f>
        <v>-2.7749999999997499E-2</v>
      </c>
      <c r="F5" s="11">
        <f>SUM(E$2:E5)/COUNTA(E$2:E5)</f>
        <v>-2.3624999999999119E-2</v>
      </c>
    </row>
    <row r="6" spans="1:16376" x14ac:dyDescent="0.25">
      <c r="A6" s="14" t="s">
        <v>50</v>
      </c>
      <c r="B6" s="9" t="str">
        <f t="shared" si="0"/>
        <v>41.032</v>
      </c>
      <c r="C6" s="9">
        <f t="shared" si="1"/>
        <v>41.031999999999996</v>
      </c>
      <c r="D6" s="11">
        <f>SUM(C$2:C6)/COUNTA(C$2:C6)</f>
        <v>41.140999999999998</v>
      </c>
      <c r="E6" s="11">
        <f t="shared" si="2"/>
        <v>-2.7250000000002217E-2</v>
      </c>
      <c r="F6" s="11">
        <f>SUM(E$2:E6)/COUNTA(E$2:E6)</f>
        <v>-2.4833333333333485E-2</v>
      </c>
    </row>
    <row r="7" spans="1:16376" x14ac:dyDescent="0.25">
      <c r="A7" s="14" t="s">
        <v>51</v>
      </c>
      <c r="B7" s="9" t="str">
        <f t="shared" si="0"/>
        <v>40.972</v>
      </c>
      <c r="C7" s="9">
        <f t="shared" si="1"/>
        <v>40.972000000000001</v>
      </c>
      <c r="D7" s="11">
        <f>SUM(C$2:C7)/COUNTA(C$2:C7)</f>
        <v>41.112833333333334</v>
      </c>
      <c r="E7" s="11">
        <f t="shared" si="2"/>
        <v>-2.8166666666663787E-2</v>
      </c>
      <c r="F7" s="11">
        <f>SUM(E$2:E7)/COUNTA(E$2:E7)</f>
        <v>-2.566666666666606E-2</v>
      </c>
    </row>
    <row r="8" spans="1:16376" x14ac:dyDescent="0.25">
      <c r="A8" s="14" t="s">
        <v>52</v>
      </c>
      <c r="B8" s="9" t="str">
        <f t="shared" si="0"/>
        <v>40.922</v>
      </c>
      <c r="C8" s="9">
        <f t="shared" si="1"/>
        <v>40.921999999999997</v>
      </c>
      <c r="D8" s="11">
        <f>SUM(C$2:C8)/COUNTA(C$2:C8)</f>
        <v>41.085571428571427</v>
      </c>
      <c r="E8" s="11">
        <f t="shared" si="2"/>
        <v>-2.7261904761907374E-2</v>
      </c>
      <c r="F8" s="11">
        <f>SUM(E$2:E8)/COUNTA(E$2:E8)</f>
        <v>-2.5985714285714324E-2</v>
      </c>
    </row>
    <row r="9" spans="1:16376" x14ac:dyDescent="0.25">
      <c r="A9" s="14" t="s">
        <v>53</v>
      </c>
      <c r="B9" s="9" t="str">
        <f t="shared" si="0"/>
        <v>40.864</v>
      </c>
      <c r="C9" s="9">
        <f t="shared" si="1"/>
        <v>40.863999999999997</v>
      </c>
      <c r="D9" s="11">
        <f>SUM(C$2:C9)/COUNTA(C$2:C9)</f>
        <v>41.057874999999996</v>
      </c>
      <c r="E9" s="11">
        <f t="shared" si="2"/>
        <v>-2.7696428571431397E-2</v>
      </c>
      <c r="F9" s="11">
        <f>SUM(E$2:E9)/COUNTA(E$2:E9)</f>
        <v>-2.6270833333333837E-2</v>
      </c>
    </row>
    <row r="10" spans="1:16376" x14ac:dyDescent="0.25">
      <c r="A10" s="14" t="s">
        <v>54</v>
      </c>
      <c r="B10" s="9" t="str">
        <f t="shared" si="0"/>
        <v>40.765</v>
      </c>
      <c r="C10" s="9">
        <f t="shared" si="1"/>
        <v>40.765000000000001</v>
      </c>
      <c r="D10" s="11">
        <f>SUM(C$2:C10)/COUNTA(C$2:C10)</f>
        <v>41.025333333333329</v>
      </c>
      <c r="E10" s="11">
        <f t="shared" si="2"/>
        <v>-3.2541666666666913E-2</v>
      </c>
      <c r="F10" s="11">
        <f>SUM(E$2:E10)/COUNTA(E$2:E10)</f>
        <v>-2.7166666666667134E-2</v>
      </c>
    </row>
    <row r="11" spans="1:16376" x14ac:dyDescent="0.25">
      <c r="A11" s="14" t="s">
        <v>55</v>
      </c>
      <c r="B11" s="9" t="str">
        <f t="shared" si="0"/>
        <v>40.750</v>
      </c>
      <c r="C11" s="9">
        <f t="shared" si="1"/>
        <v>40.75</v>
      </c>
      <c r="D11" s="11">
        <f>SUM(C$2:C11)/COUNTA(C$2:C11)</f>
        <v>40.997799999999998</v>
      </c>
      <c r="E11" s="11">
        <f t="shared" si="2"/>
        <v>-2.7533333333330745E-2</v>
      </c>
      <c r="F11" s="11">
        <f>SUM(E$2:E11)/COUNTA(E$2:E11)</f>
        <v>-2.7212500000000084E-2</v>
      </c>
    </row>
    <row r="12" spans="1:16376" x14ac:dyDescent="0.25">
      <c r="A12" s="14" t="s">
        <v>56</v>
      </c>
      <c r="B12" s="9" t="str">
        <f t="shared" si="0"/>
        <v>40.688</v>
      </c>
      <c r="C12" s="9">
        <f t="shared" si="1"/>
        <v>40.688000000000002</v>
      </c>
      <c r="D12" s="11">
        <f>SUM(C$2:C12)/COUNTA(C$2:C12)</f>
        <v>40.969636363636361</v>
      </c>
      <c r="E12" s="11">
        <f t="shared" si="2"/>
        <v>-2.8163636363636613E-2</v>
      </c>
      <c r="F12" s="11">
        <f>SUM(E$2:E12)/COUNTA(E$2:E12)</f>
        <v>-2.7318181818181922E-2</v>
      </c>
    </row>
    <row r="13" spans="1:16376" x14ac:dyDescent="0.25">
      <c r="A13" s="14" t="s">
        <v>57</v>
      </c>
      <c r="B13" s="9" t="str">
        <f t="shared" si="0"/>
        <v>40.619</v>
      </c>
      <c r="C13" s="9">
        <f t="shared" si="1"/>
        <v>40.619</v>
      </c>
      <c r="D13" s="11">
        <f>SUM(C$2:C13)/COUNTA(C$2:C13)</f>
        <v>40.940416666666664</v>
      </c>
      <c r="E13" s="11">
        <f t="shared" si="2"/>
        <v>-2.9219696969697395E-2</v>
      </c>
      <c r="F13" s="11">
        <f>SUM(E$2:E13)/COUNTA(E$2:E13)</f>
        <v>-2.7508333333333468E-2</v>
      </c>
    </row>
    <row r="14" spans="1:16376" x14ac:dyDescent="0.25">
      <c r="A14" s="14" t="s">
        <v>58</v>
      </c>
      <c r="B14" s="9" t="str">
        <f t="shared" si="0"/>
        <v>40.582</v>
      </c>
      <c r="C14" s="9">
        <f t="shared" si="1"/>
        <v>40.582000000000001</v>
      </c>
      <c r="D14" s="11">
        <f>SUM(C$2:C14)/COUNTA(C$2:C14)</f>
        <v>40.912846153846154</v>
      </c>
      <c r="E14" s="11">
        <f t="shared" si="2"/>
        <v>-2.7570512820510373E-2</v>
      </c>
      <c r="F14" s="11">
        <f>SUM(E$2:E14)/COUNTA(E$2:E14)</f>
        <v>-2.7513986013985914E-2</v>
      </c>
    </row>
    <row r="15" spans="1:16376" x14ac:dyDescent="0.25">
      <c r="A15" s="14" t="s">
        <v>59</v>
      </c>
      <c r="B15" s="9" t="str">
        <f t="shared" si="0"/>
        <v>40.530</v>
      </c>
      <c r="C15" s="9">
        <f t="shared" si="1"/>
        <v>40.53</v>
      </c>
      <c r="D15" s="11">
        <f>SUM(C$2:C15)/COUNTA(C$2:C15)</f>
        <v>40.885499999999993</v>
      </c>
      <c r="E15" s="11">
        <f t="shared" si="2"/>
        <v>-2.7346153846160348E-2</v>
      </c>
      <c r="F15" s="11">
        <f>SUM(E$2:E15)/COUNTA(E$2:E15)</f>
        <v>-2.7500000000000451E-2</v>
      </c>
    </row>
    <row r="16" spans="1:16376" x14ac:dyDescent="0.25">
      <c r="A16" s="14" t="s">
        <v>60</v>
      </c>
      <c r="B16" s="9" t="str">
        <f t="shared" si="0"/>
        <v>40.464</v>
      </c>
      <c r="C16" s="9">
        <f t="shared" si="1"/>
        <v>40.463999999999999</v>
      </c>
      <c r="D16" s="11">
        <f>SUM(C$2:C16)/COUNTA(C$2:C16)</f>
        <v>40.857399999999991</v>
      </c>
      <c r="E16" s="11">
        <f t="shared" si="2"/>
        <v>-2.8100000000002012E-2</v>
      </c>
      <c r="F16" s="11">
        <f>SUM(E$2:E16)/COUNTA(E$2:E16)</f>
        <v>-2.7546153846154418E-2</v>
      </c>
    </row>
    <row r="17" spans="1:6" x14ac:dyDescent="0.25">
      <c r="A17" s="14" t="s">
        <v>61</v>
      </c>
      <c r="B17" s="9" t="str">
        <f t="shared" si="0"/>
        <v>40.388</v>
      </c>
      <c r="C17" s="9">
        <f t="shared" si="1"/>
        <v>40.387999999999998</v>
      </c>
      <c r="D17" s="11">
        <f>SUM(C$2:C17)/COUNTA(C$2:C17)</f>
        <v>40.828062499999994</v>
      </c>
      <c r="E17" s="11">
        <f t="shared" si="2"/>
        <v>-2.9337499999996908E-2</v>
      </c>
      <c r="F17" s="11">
        <f>SUM(E$2:E17)/COUNTA(E$2:E17)</f>
        <v>-2.7674107142857451E-2</v>
      </c>
    </row>
    <row r="18" spans="1:6" x14ac:dyDescent="0.25">
      <c r="A18" s="14" t="s">
        <v>62</v>
      </c>
      <c r="B18" s="9" t="str">
        <f t="shared" si="0"/>
        <v>40.367</v>
      </c>
      <c r="C18" s="9">
        <f t="shared" si="1"/>
        <v>40.366999999999997</v>
      </c>
      <c r="D18" s="11">
        <f>SUM(C$2:C18)/COUNTA(C$2:C18)</f>
        <v>40.80094117647058</v>
      </c>
      <c r="E18" s="11">
        <f t="shared" si="2"/>
        <v>-2.7121323529414099E-2</v>
      </c>
      <c r="F18" s="11">
        <f>SUM(E$2:E18)/COUNTA(E$2:E18)</f>
        <v>-2.7637254901961228E-2</v>
      </c>
    </row>
    <row r="19" spans="1:6" x14ac:dyDescent="0.25">
      <c r="A19" s="14" t="s">
        <v>63</v>
      </c>
      <c r="B19" s="9" t="str">
        <f t="shared" si="0"/>
        <v>40.298</v>
      </c>
      <c r="C19" s="9">
        <f t="shared" si="1"/>
        <v>40.298000000000002</v>
      </c>
      <c r="D19" s="11">
        <f>SUM(C$2:C19)/COUNTA(C$2:C19)</f>
        <v>40.772999999999996</v>
      </c>
      <c r="E19" s="11">
        <f t="shared" si="2"/>
        <v>-2.7941176470584139E-2</v>
      </c>
      <c r="F19" s="11">
        <f>SUM(E$2:E19)/COUNTA(E$2:E19)</f>
        <v>-2.765625000000016E-2</v>
      </c>
    </row>
    <row r="20" spans="1:6" x14ac:dyDescent="0.25">
      <c r="A20" s="14" t="s">
        <v>64</v>
      </c>
      <c r="B20" s="9" t="str">
        <f t="shared" si="0"/>
        <v>40.210</v>
      </c>
      <c r="C20" s="9">
        <f t="shared" si="1"/>
        <v>40.21</v>
      </c>
      <c r="D20" s="11">
        <f>SUM(C$2:C20)/COUNTA(C$2:C20)</f>
        <v>40.743368421052629</v>
      </c>
      <c r="E20" s="11">
        <f t="shared" si="2"/>
        <v>-2.9631578947366677E-2</v>
      </c>
      <c r="F20" s="11">
        <f>SUM(E$2:E20)/COUNTA(E$2:E20)</f>
        <v>-2.7772445820433485E-2</v>
      </c>
    </row>
    <row r="21" spans="1:6" x14ac:dyDescent="0.25">
      <c r="A21" s="14" t="s">
        <v>65</v>
      </c>
      <c r="B21" s="9" t="str">
        <f t="shared" si="0"/>
        <v>40.195</v>
      </c>
      <c r="C21" s="9">
        <f t="shared" si="1"/>
        <v>40.195</v>
      </c>
      <c r="D21" s="11">
        <f>SUM(C$2:C21)/COUNTA(C$2:C21)</f>
        <v>40.715949999999999</v>
      </c>
      <c r="E21" s="11">
        <f t="shared" si="2"/>
        <v>-2.7418421052630038E-2</v>
      </c>
      <c r="F21" s="11">
        <f>SUM(E$2:E21)/COUNTA(E$2:E21)</f>
        <v>-2.7752777777777737E-2</v>
      </c>
    </row>
    <row r="22" spans="1:6" x14ac:dyDescent="0.25">
      <c r="A22" s="14" t="s">
        <v>66</v>
      </c>
      <c r="B22" s="9" t="str">
        <f t="shared" si="0"/>
        <v>40.143</v>
      </c>
      <c r="C22" s="9">
        <f t="shared" si="1"/>
        <v>40.143000000000001</v>
      </c>
      <c r="D22" s="11">
        <f>SUM(C$2:C22)/COUNTA(C$2:C22)</f>
        <v>40.688666666666663</v>
      </c>
      <c r="E22" s="11">
        <f t="shared" si="2"/>
        <v>-2.7283333333336657E-2</v>
      </c>
      <c r="F22" s="11">
        <f>SUM(E$2:E22)/COUNTA(E$2:E22)</f>
        <v>-2.7728070175438733E-2</v>
      </c>
    </row>
    <row r="23" spans="1:6" x14ac:dyDescent="0.25">
      <c r="A23" s="14" t="s">
        <v>67</v>
      </c>
      <c r="B23" s="9" t="str">
        <f t="shared" si="0"/>
        <v>40.083</v>
      </c>
      <c r="C23" s="9">
        <f t="shared" si="1"/>
        <v>40.082999999999998</v>
      </c>
      <c r="D23" s="11">
        <f>SUM(C$2:C23)/COUNTA(C$2:C23)</f>
        <v>40.661136363636359</v>
      </c>
      <c r="E23" s="11">
        <f t="shared" si="2"/>
        <v>-2.7530303030303571E-2</v>
      </c>
      <c r="F23" s="11">
        <f>SUM(E$2:E23)/COUNTA(E$2:E23)</f>
        <v>-2.7718181818181975E-2</v>
      </c>
    </row>
    <row r="24" spans="1:6" x14ac:dyDescent="0.25">
      <c r="A24" s="14" t="s">
        <v>68</v>
      </c>
      <c r="B24" s="9" t="str">
        <f t="shared" si="0"/>
        <v>40.013</v>
      </c>
      <c r="C24" s="9">
        <f t="shared" si="1"/>
        <v>40.012999999999998</v>
      </c>
      <c r="D24" s="11">
        <f>SUM(C$2:C24)/COUNTA(C$2:C24)</f>
        <v>40.632956521739132</v>
      </c>
      <c r="E24" s="11">
        <f t="shared" si="2"/>
        <v>-2.817984189722722E-2</v>
      </c>
      <c r="F24" s="11">
        <f>SUM(E$2:E24)/COUNTA(E$2:E24)</f>
        <v>-2.7740165631469842E-2</v>
      </c>
    </row>
    <row r="25" spans="1:6" x14ac:dyDescent="0.25">
      <c r="A25" s="14" t="s">
        <v>69</v>
      </c>
      <c r="B25" s="9" t="str">
        <f t="shared" si="0"/>
        <v>39.946</v>
      </c>
      <c r="C25" s="9">
        <f t="shared" si="1"/>
        <v>39.945999999999998</v>
      </c>
      <c r="D25" s="11">
        <f>SUM(C$2:C25)/COUNTA(C$2:C25)</f>
        <v>40.604333333333336</v>
      </c>
      <c r="E25" s="11">
        <f t="shared" si="2"/>
        <v>-2.8623188405795474E-2</v>
      </c>
      <c r="F25" s="11">
        <f>SUM(E$2:E25)/COUNTA(E$2:E25)</f>
        <v>-2.7780303030302825E-2</v>
      </c>
    </row>
    <row r="26" spans="1:6" x14ac:dyDescent="0.25">
      <c r="A26" s="14" t="s">
        <v>70</v>
      </c>
      <c r="B26" s="9" t="str">
        <f t="shared" si="0"/>
        <v>39.889</v>
      </c>
      <c r="C26" s="9">
        <f t="shared" si="1"/>
        <v>39.889000000000003</v>
      </c>
      <c r="D26" s="11">
        <f>SUM(C$2:C26)/COUNTA(C$2:C26)</f>
        <v>40.575720000000004</v>
      </c>
      <c r="E26" s="11">
        <f t="shared" si="2"/>
        <v>-2.8613333333332491E-2</v>
      </c>
      <c r="F26" s="11">
        <f>SUM(E$2:E26)/COUNTA(E$2:E26)</f>
        <v>-2.7816521739130205E-2</v>
      </c>
    </row>
    <row r="27" spans="1:6" x14ac:dyDescent="0.25">
      <c r="A27" s="14" t="s">
        <v>71</v>
      </c>
      <c r="B27" s="9" t="str">
        <f t="shared" si="0"/>
        <v>39.876</v>
      </c>
      <c r="C27" s="9">
        <f t="shared" si="1"/>
        <v>39.875999999999998</v>
      </c>
      <c r="D27" s="11">
        <f>SUM(C$2:C27)/COUNTA(C$2:C27)</f>
        <v>40.54880769230769</v>
      </c>
      <c r="E27" s="11">
        <f t="shared" si="2"/>
        <v>-2.6912307692313675E-2</v>
      </c>
      <c r="F27" s="11">
        <f>SUM(E$2:E27)/COUNTA(E$2:E27)</f>
        <v>-2.7778846153846182E-2</v>
      </c>
    </row>
    <row r="28" spans="1:6" x14ac:dyDescent="0.25">
      <c r="A28" s="14" t="s">
        <v>72</v>
      </c>
      <c r="B28" s="9" t="str">
        <f t="shared" si="0"/>
        <v>39.783</v>
      </c>
      <c r="C28" s="9">
        <f t="shared" si="1"/>
        <v>39.783000000000001</v>
      </c>
      <c r="D28" s="11">
        <f>SUM(C$2:C28)/COUNTA(C$2:C28)</f>
        <v>40.520444444444443</v>
      </c>
      <c r="E28" s="11">
        <f t="shared" si="2"/>
        <v>-2.8363247863246954E-2</v>
      </c>
      <c r="F28" s="11">
        <f>SUM(E$2:E28)/COUNTA(E$2:E28)</f>
        <v>-2.7802222222222214E-2</v>
      </c>
    </row>
    <row r="29" spans="1:6" x14ac:dyDescent="0.25">
      <c r="A29" s="14" t="s">
        <v>73</v>
      </c>
      <c r="B29" s="9" t="str">
        <f t="shared" si="0"/>
        <v>39.758</v>
      </c>
      <c r="C29" s="9">
        <f t="shared" si="1"/>
        <v>39.758000000000003</v>
      </c>
      <c r="D29" s="11">
        <f>SUM(C$2:C29)/COUNTA(C$2:C29)</f>
        <v>40.493214285714281</v>
      </c>
      <c r="E29" s="11">
        <f t="shared" si="2"/>
        <v>-2.7230158730162657E-2</v>
      </c>
      <c r="F29" s="11">
        <f>SUM(E$2:E29)/COUNTA(E$2:E29)</f>
        <v>-2.7780219780219922E-2</v>
      </c>
    </row>
    <row r="30" spans="1:6" x14ac:dyDescent="0.25">
      <c r="A30" s="14" t="s">
        <v>74</v>
      </c>
      <c r="B30" s="9" t="str">
        <f t="shared" si="0"/>
        <v>39.686</v>
      </c>
      <c r="C30" s="9">
        <f t="shared" si="1"/>
        <v>39.686</v>
      </c>
      <c r="D30" s="11">
        <f>SUM(C$2:C30)/COUNTA(C$2:C30)</f>
        <v>40.465379310344822</v>
      </c>
      <c r="E30" s="11">
        <f t="shared" si="2"/>
        <v>-2.7834975369458448E-2</v>
      </c>
      <c r="F30" s="11">
        <f>SUM(E$2:E30)/COUNTA(E$2:E30)</f>
        <v>-2.7782247765006533E-2</v>
      </c>
    </row>
    <row r="31" spans="1:6" x14ac:dyDescent="0.25">
      <c r="A31" s="14" t="s">
        <v>75</v>
      </c>
      <c r="B31" s="9" t="str">
        <f t="shared" si="0"/>
        <v>39.648</v>
      </c>
      <c r="C31" s="9">
        <f t="shared" si="1"/>
        <v>39.648000000000003</v>
      </c>
      <c r="D31" s="11">
        <f>SUM(C$2:C31)/COUNTA(C$2:C31)</f>
        <v>40.438133333333326</v>
      </c>
      <c r="E31" s="11">
        <f t="shared" si="2"/>
        <v>-2.7245977011496336E-2</v>
      </c>
      <c r="F31" s="11">
        <f>SUM(E$2:E31)/COUNTA(E$2:E31)</f>
        <v>-2.7763095238095455E-2</v>
      </c>
    </row>
    <row r="32" spans="1:6" x14ac:dyDescent="0.25">
      <c r="A32" s="14" t="s">
        <v>76</v>
      </c>
      <c r="B32" s="9" t="str">
        <f t="shared" si="0"/>
        <v>39.563</v>
      </c>
      <c r="C32" s="9">
        <f t="shared" si="1"/>
        <v>39.563000000000002</v>
      </c>
      <c r="D32" s="11">
        <f>SUM(C$2:C32)/COUNTA(C$2:C32)</f>
        <v>40.409903225806445</v>
      </c>
      <c r="E32" s="11">
        <f t="shared" si="2"/>
        <v>-2.8230107526880488E-2</v>
      </c>
      <c r="F32" s="11">
        <f>SUM(E$2:E32)/COUNTA(E$2:E32)</f>
        <v>-2.7779199110122527E-2</v>
      </c>
    </row>
    <row r="33" spans="1:6" x14ac:dyDescent="0.25">
      <c r="A33" s="14" t="s">
        <v>77</v>
      </c>
      <c r="B33" s="9" t="str">
        <f t="shared" si="0"/>
        <v>39.520</v>
      </c>
      <c r="C33" s="9">
        <f t="shared" si="1"/>
        <v>39.520000000000003</v>
      </c>
      <c r="D33" s="11">
        <f>SUM(C$2:C33)/COUNTA(C$2:C33)</f>
        <v>40.382093749999996</v>
      </c>
      <c r="E33" s="11">
        <f t="shared" si="2"/>
        <v>-2.7809475806449768E-2</v>
      </c>
      <c r="F33" s="11">
        <f>SUM(E$2:E33)/COUNTA(E$2:E33)</f>
        <v>-2.7780208333333434E-2</v>
      </c>
    </row>
    <row r="34" spans="1:6" x14ac:dyDescent="0.25">
      <c r="A34" s="14" t="s">
        <v>78</v>
      </c>
      <c r="B34" s="9" t="str">
        <f t="shared" ref="B34:B46" si="3">MID(A34,7,6)</f>
        <v>39.496</v>
      </c>
      <c r="C34" s="9">
        <f t="shared" si="1"/>
        <v>39.496000000000002</v>
      </c>
      <c r="D34" s="11">
        <f>SUM(C$2:C34)/COUNTA(C$2:C34)</f>
        <v>40.355242424242419</v>
      </c>
      <c r="E34" s="11">
        <f t="shared" si="2"/>
        <v>-2.6851325757576205E-2</v>
      </c>
      <c r="F34" s="11">
        <f>SUM(E$2:E34)/COUNTA(E$2:E34)</f>
        <v>-2.7750244379276749E-2</v>
      </c>
    </row>
    <row r="35" spans="1:6" x14ac:dyDescent="0.25">
      <c r="A35" s="14" t="s">
        <v>79</v>
      </c>
      <c r="B35" s="9" t="str">
        <f t="shared" si="3"/>
        <v>39.419</v>
      </c>
      <c r="C35" s="9">
        <f t="shared" si="1"/>
        <v>39.418999999999997</v>
      </c>
      <c r="D35" s="11">
        <f>SUM(C$2:C35)/COUNTA(C$2:C35)</f>
        <v>40.327705882352944</v>
      </c>
      <c r="E35" s="11">
        <f t="shared" si="2"/>
        <v>-2.7536541889475075E-2</v>
      </c>
      <c r="F35" s="11">
        <f>SUM(E$2:E35)/COUNTA(E$2:E35)</f>
        <v>-2.7743566176470447E-2</v>
      </c>
    </row>
    <row r="36" spans="1:6" x14ac:dyDescent="0.25">
      <c r="A36" s="14" t="s">
        <v>80</v>
      </c>
      <c r="B36" s="9" t="str">
        <f t="shared" si="3"/>
        <v>39.356</v>
      </c>
      <c r="C36" s="9">
        <f t="shared" si="1"/>
        <v>39.356000000000002</v>
      </c>
      <c r="D36" s="11">
        <f>SUM(C$2:C36)/COUNTA(C$2:C36)</f>
        <v>40.29994285714286</v>
      </c>
      <c r="E36" s="11">
        <f t="shared" si="2"/>
        <v>-2.7763025210084891E-2</v>
      </c>
      <c r="F36" s="11">
        <f>SUM(E$2:E36)/COUNTA(E$2:E36)</f>
        <v>-2.7744155844155734E-2</v>
      </c>
    </row>
    <row r="37" spans="1:6" x14ac:dyDescent="0.25">
      <c r="A37" s="14" t="s">
        <v>81</v>
      </c>
      <c r="B37" s="9" t="str">
        <f t="shared" si="3"/>
        <v>39.301</v>
      </c>
      <c r="C37" s="9">
        <f t="shared" si="1"/>
        <v>39.301000000000002</v>
      </c>
      <c r="D37" s="11">
        <f>SUM(C$2:C37)/COUNTA(C$2:C37)</f>
        <v>40.272194444444445</v>
      </c>
      <c r="E37" s="11">
        <f t="shared" si="2"/>
        <v>-2.7748412698414882E-2</v>
      </c>
      <c r="F37" s="11">
        <f>SUM(E$2:E37)/COUNTA(E$2:E37)</f>
        <v>-2.7744281045751589E-2</v>
      </c>
    </row>
    <row r="38" spans="1:6" x14ac:dyDescent="0.25">
      <c r="A38" s="14" t="s">
        <v>82</v>
      </c>
      <c r="B38" s="9" t="str">
        <f t="shared" si="3"/>
        <v>39.258</v>
      </c>
      <c r="C38" s="9">
        <f t="shared" si="1"/>
        <v>39.258000000000003</v>
      </c>
      <c r="D38" s="11">
        <f>SUM(C$2:C38)/COUNTA(C$2:C38)</f>
        <v>40.244783783783781</v>
      </c>
      <c r="E38" s="11">
        <f t="shared" si="2"/>
        <v>-2.7410660660663666E-2</v>
      </c>
      <c r="F38" s="11">
        <f>SUM(E$2:E38)/COUNTA(E$2:E38)</f>
        <v>-2.7734749034749078E-2</v>
      </c>
    </row>
    <row r="39" spans="1:6" x14ac:dyDescent="0.25">
      <c r="A39" s="14" t="s">
        <v>83</v>
      </c>
      <c r="B39" s="9" t="str">
        <f t="shared" si="3"/>
        <v>39.197</v>
      </c>
      <c r="C39" s="9">
        <f t="shared" si="1"/>
        <v>39.197000000000003</v>
      </c>
      <c r="D39" s="11">
        <f>SUM(C$2:C39)/COUNTA(C$2:C39)</f>
        <v>40.217210526315789</v>
      </c>
      <c r="E39" s="11">
        <f t="shared" si="2"/>
        <v>-2.7573257467992107E-2</v>
      </c>
      <c r="F39" s="11">
        <f>SUM(E$2:E39)/COUNTA(E$2:E39)</f>
        <v>-2.7730263157894716E-2</v>
      </c>
    </row>
    <row r="40" spans="1:6" x14ac:dyDescent="0.25">
      <c r="A40" s="14" t="s">
        <v>84</v>
      </c>
      <c r="B40" s="9" t="str">
        <f t="shared" si="3"/>
        <v>39.175</v>
      </c>
      <c r="C40" s="9">
        <f t="shared" si="1"/>
        <v>39.174999999999997</v>
      </c>
      <c r="D40" s="11">
        <f>SUM(C$2:C40)/COUNTA(C$2:C40)</f>
        <v>40.190487179487178</v>
      </c>
      <c r="E40" s="11">
        <f t="shared" si="2"/>
        <v>-2.6723346828610772E-2</v>
      </c>
      <c r="F40" s="11">
        <f>SUM(E$2:E40)/COUNTA(E$2:E40)</f>
        <v>-2.7703049203049206E-2</v>
      </c>
    </row>
    <row r="41" spans="1:6" x14ac:dyDescent="0.25">
      <c r="A41" s="14" t="s">
        <v>85</v>
      </c>
      <c r="B41" s="9" t="str">
        <f t="shared" si="3"/>
        <v>39.087</v>
      </c>
      <c r="C41" s="9">
        <f t="shared" si="1"/>
        <v>39.087000000000003</v>
      </c>
      <c r="D41" s="11">
        <f>SUM(C$2:C41)/COUNTA(C$2:C41)</f>
        <v>40.162899999999993</v>
      </c>
      <c r="E41" s="11">
        <f t="shared" si="2"/>
        <v>-2.7587179487184699E-2</v>
      </c>
      <c r="F41" s="11">
        <f>SUM(E$2:E41)/COUNTA(E$2:E41)</f>
        <v>-2.7700000000000141E-2</v>
      </c>
    </row>
    <row r="42" spans="1:6" x14ac:dyDescent="0.25">
      <c r="A42" s="14" t="s">
        <v>86</v>
      </c>
      <c r="B42" s="9" t="str">
        <f t="shared" si="3"/>
        <v>39.024</v>
      </c>
      <c r="C42" s="9">
        <f t="shared" si="1"/>
        <v>39.024000000000001</v>
      </c>
      <c r="D42" s="11">
        <f>SUM(C$2:C42)/COUNTA(C$2:C42)</f>
        <v>40.13512195121951</v>
      </c>
      <c r="E42" s="11">
        <f t="shared" si="2"/>
        <v>-2.7778048780483289E-2</v>
      </c>
      <c r="F42" s="11">
        <f>SUM(E$2:E42)/COUNTA(E$2:E42)</f>
        <v>-2.770200125078176E-2</v>
      </c>
    </row>
    <row r="43" spans="1:6" x14ac:dyDescent="0.25">
      <c r="A43" s="14" t="s">
        <v>87</v>
      </c>
      <c r="B43" s="9" t="str">
        <f t="shared" si="3"/>
        <v>38.974</v>
      </c>
      <c r="C43" s="9">
        <f t="shared" si="1"/>
        <v>38.973999999999997</v>
      </c>
      <c r="D43" s="11">
        <f>SUM(C$2:C43)/COUNTA(C$2:C43)</f>
        <v>40.107476190476191</v>
      </c>
      <c r="E43" s="11">
        <f t="shared" si="2"/>
        <v>-2.7645760743318704E-2</v>
      </c>
      <c r="F43" s="11">
        <f>SUM(E$2:E43)/COUNTA(E$2:E43)</f>
        <v>-2.7700595238095184E-2</v>
      </c>
    </row>
    <row r="44" spans="1:6" x14ac:dyDescent="0.25">
      <c r="A44" s="14" t="s">
        <v>88</v>
      </c>
      <c r="B44" s="9" t="str">
        <f t="shared" si="3"/>
        <v>38.939</v>
      </c>
      <c r="C44" s="9">
        <f t="shared" si="1"/>
        <v>38.939</v>
      </c>
      <c r="D44" s="11">
        <f>SUM(C$2:C44)/COUNTA(C$2:C44)</f>
        <v>40.080302325581393</v>
      </c>
      <c r="E44" s="11">
        <f t="shared" si="2"/>
        <v>-2.7173864894798783E-2</v>
      </c>
      <c r="F44" s="11">
        <f>SUM(E$2:E44)/COUNTA(E$2:E44)</f>
        <v>-2.7687748156551367E-2</v>
      </c>
    </row>
    <row r="45" spans="1:6" x14ac:dyDescent="0.25">
      <c r="A45" s="14" t="s">
        <v>89</v>
      </c>
      <c r="B45" s="9" t="str">
        <f t="shared" si="3"/>
        <v>38.889</v>
      </c>
      <c r="C45" s="9">
        <f t="shared" si="1"/>
        <v>38.889000000000003</v>
      </c>
      <c r="D45" s="11">
        <f>SUM(C$2:C45)/COUNTA(C$2:C45)</f>
        <v>40.05322727272727</v>
      </c>
      <c r="E45" s="11">
        <f t="shared" si="2"/>
        <v>-2.7075052854122816E-2</v>
      </c>
      <c r="F45" s="11">
        <f>SUM(E$2:E45)/COUNTA(E$2:E45)</f>
        <v>-2.7673160173160211E-2</v>
      </c>
    </row>
    <row r="46" spans="1:6" x14ac:dyDescent="0.25">
      <c r="A46" s="14" t="s">
        <v>90</v>
      </c>
      <c r="B46" s="9" t="str">
        <f t="shared" si="3"/>
        <v>38.794</v>
      </c>
      <c r="C46" s="9">
        <f t="shared" si="1"/>
        <v>38.793999999999997</v>
      </c>
      <c r="D46" s="11">
        <f>SUM(C$2:C46)/COUNTA(C$2:C46)</f>
        <v>40.025244444444446</v>
      </c>
      <c r="E46" s="11">
        <f t="shared" si="2"/>
        <v>-2.7982828282823391E-2</v>
      </c>
      <c r="F46" s="11">
        <f>SUM(E$2:E46)/COUNTA(E$2:E46)</f>
        <v>-2.7680361757105868E-2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A9871-FBED-4B39-89D1-F54E07A93BCB}">
  <sheetPr>
    <tabColor rgb="FFFFC000"/>
  </sheetPr>
  <dimension ref="A1:XFA33"/>
  <sheetViews>
    <sheetView workbookViewId="0">
      <pane ySplit="1" topLeftCell="A11" activePane="bottomLeft" state="frozen"/>
      <selection activeCell="A90" sqref="A90:A91"/>
      <selection pane="bottomLeft" activeCell="F37" sqref="F37"/>
    </sheetView>
  </sheetViews>
  <sheetFormatPr defaultRowHeight="15" x14ac:dyDescent="0.25"/>
  <cols>
    <col min="1" max="1" width="9.140625" style="7"/>
    <col min="2" max="6" width="9.140625" style="6"/>
    <col min="7" max="7" width="9.140625" style="10"/>
    <col min="8" max="8" width="10" style="10" customWidth="1"/>
    <col min="9" max="9" width="9.7109375" style="10" customWidth="1"/>
    <col min="10" max="10" width="10" style="10" customWidth="1"/>
    <col min="11" max="11" width="10.28515625" style="10" customWidth="1"/>
    <col min="12" max="16384" width="9.140625" style="6"/>
  </cols>
  <sheetData>
    <row r="1" spans="1:16381" s="4" customFormat="1" ht="45" x14ac:dyDescent="0.25">
      <c r="A1" s="1"/>
      <c r="B1" s="3"/>
      <c r="C1" s="3"/>
      <c r="D1" s="3"/>
      <c r="E1" s="3"/>
      <c r="F1" s="3"/>
      <c r="G1" s="12" t="s">
        <v>31</v>
      </c>
      <c r="H1" s="12" t="s">
        <v>30</v>
      </c>
      <c r="I1" s="12" t="s">
        <v>32</v>
      </c>
      <c r="J1" s="12" t="s">
        <v>29</v>
      </c>
      <c r="K1" s="12" t="s">
        <v>33</v>
      </c>
      <c r="L1" s="3"/>
      <c r="M1" s="3">
        <v>943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  <c r="XFA1" s="3"/>
    </row>
    <row r="2" spans="1:16381" x14ac:dyDescent="0.25">
      <c r="A2" s="7" t="s">
        <v>8</v>
      </c>
      <c r="G2" s="9" t="str">
        <f>MID(A2,7,6)</f>
        <v>27.515</v>
      </c>
      <c r="H2" s="9">
        <f>VALUE(G2)</f>
        <v>27.515000000000001</v>
      </c>
    </row>
    <row r="3" spans="1:16381" x14ac:dyDescent="0.25">
      <c r="A3" s="7" t="s">
        <v>9</v>
      </c>
      <c r="G3" s="9" t="str">
        <f t="shared" ref="G3:G13" si="0">MID(A3,7,6)</f>
        <v>27.523</v>
      </c>
      <c r="H3" s="9">
        <f t="shared" ref="H3:H33" si="1">VALUE(G3)</f>
        <v>27.523</v>
      </c>
      <c r="I3" s="11">
        <f>SUM(H$2:H3)/COUNTA(H$2:H3)</f>
        <v>27.518999999999998</v>
      </c>
    </row>
    <row r="4" spans="1:16381" x14ac:dyDescent="0.25">
      <c r="A4" s="7" t="s">
        <v>10</v>
      </c>
      <c r="G4" s="9" t="str">
        <f t="shared" si="0"/>
        <v>27.527</v>
      </c>
      <c r="H4" s="9">
        <f t="shared" si="1"/>
        <v>27.527000000000001</v>
      </c>
      <c r="I4" s="11">
        <f>SUM(H$2:H4)/COUNTA(H$2:H4)</f>
        <v>27.521666666666665</v>
      </c>
      <c r="J4" s="11">
        <f>(I4-I3)</f>
        <v>2.666666666666373E-3</v>
      </c>
    </row>
    <row r="5" spans="1:16381" x14ac:dyDescent="0.25">
      <c r="A5" s="7" t="s">
        <v>11</v>
      </c>
      <c r="G5" s="9" t="str">
        <f t="shared" si="0"/>
        <v>27.527</v>
      </c>
      <c r="H5" s="9">
        <f t="shared" si="1"/>
        <v>27.527000000000001</v>
      </c>
      <c r="I5" s="11">
        <f>SUM(H$2:H5)/COUNTA(H$2:H5)</f>
        <v>27.523</v>
      </c>
      <c r="J5" s="11">
        <f t="shared" ref="J5:J33" si="2">(I5-I4)</f>
        <v>1.3333333333349628E-3</v>
      </c>
      <c r="K5" s="11">
        <f>SUM(J$2:J5)/COUNTA(J$2:J5)</f>
        <v>2.0000000000006679E-3</v>
      </c>
    </row>
    <row r="6" spans="1:16381" x14ac:dyDescent="0.25">
      <c r="A6" s="7" t="s">
        <v>12</v>
      </c>
      <c r="G6" s="9" t="str">
        <f t="shared" si="0"/>
        <v>27.502</v>
      </c>
      <c r="H6" s="9">
        <f t="shared" si="1"/>
        <v>27.501999999999999</v>
      </c>
      <c r="I6" s="11">
        <f>SUM(H$2:H6)/COUNTA(H$2:H6)</f>
        <v>27.518799999999999</v>
      </c>
      <c r="J6" s="11">
        <f t="shared" si="2"/>
        <v>-4.2000000000008697E-3</v>
      </c>
      <c r="K6" s="11">
        <f>SUM(J$2:J6)/COUNTA(J$2:J6)</f>
        <v>-6.666666666651129E-5</v>
      </c>
    </row>
    <row r="7" spans="1:16381" x14ac:dyDescent="0.25">
      <c r="A7" s="7" t="s">
        <v>13</v>
      </c>
      <c r="G7" s="9" t="str">
        <f t="shared" si="0"/>
        <v>27.495</v>
      </c>
      <c r="H7" s="9">
        <f t="shared" si="1"/>
        <v>27.495000000000001</v>
      </c>
      <c r="I7" s="11">
        <f>SUM(H$2:H7)/COUNTA(H$2:H7)</f>
        <v>27.514833333333332</v>
      </c>
      <c r="J7" s="11">
        <f t="shared" si="2"/>
        <v>-3.9666666666668959E-3</v>
      </c>
      <c r="K7" s="11">
        <f>SUM(J$2:J7)/COUNTA(J$2:J7)</f>
        <v>-1.0416666666666075E-3</v>
      </c>
    </row>
    <row r="8" spans="1:16381" x14ac:dyDescent="0.25">
      <c r="A8" s="7" t="s">
        <v>14</v>
      </c>
      <c r="G8" s="9" t="str">
        <f t="shared" si="0"/>
        <v>27.528</v>
      </c>
      <c r="H8" s="9">
        <f t="shared" si="1"/>
        <v>27.527999999999999</v>
      </c>
      <c r="I8" s="11">
        <f>SUM(H$2:H8)/COUNTA(H$2:H8)</f>
        <v>27.516714285714283</v>
      </c>
      <c r="J8" s="11">
        <f t="shared" si="2"/>
        <v>1.8809523809508732E-3</v>
      </c>
      <c r="K8" s="11">
        <f>SUM(J$2:J8)/COUNTA(J$2:J8)</f>
        <v>-4.5714285714311132E-4</v>
      </c>
    </row>
    <row r="9" spans="1:16381" x14ac:dyDescent="0.25">
      <c r="A9" s="7" t="s">
        <v>15</v>
      </c>
      <c r="G9" s="9" t="str">
        <f t="shared" si="0"/>
        <v>27.515</v>
      </c>
      <c r="H9" s="9">
        <f t="shared" si="1"/>
        <v>27.515000000000001</v>
      </c>
      <c r="I9" s="11">
        <f>SUM(H$2:H9)/COUNTA(H$2:H9)</f>
        <v>27.516500000000001</v>
      </c>
      <c r="J9" s="11">
        <f t="shared" si="2"/>
        <v>-2.1428571428216969E-4</v>
      </c>
      <c r="K9" s="11">
        <f>SUM(J$2:J9)/COUNTA(J$2:J9)</f>
        <v>-4.1666666666628771E-4</v>
      </c>
    </row>
    <row r="10" spans="1:16381" x14ac:dyDescent="0.25">
      <c r="A10" s="7" t="s">
        <v>16</v>
      </c>
      <c r="G10" s="9" t="str">
        <f t="shared" si="0"/>
        <v>27.502</v>
      </c>
      <c r="H10" s="9">
        <f t="shared" si="1"/>
        <v>27.501999999999999</v>
      </c>
      <c r="I10" s="11">
        <f>SUM(H$2:H10)/COUNTA(H$2:H10)</f>
        <v>27.514888888888891</v>
      </c>
      <c r="J10" s="11">
        <f t="shared" si="2"/>
        <v>-1.6111111111101195E-3</v>
      </c>
      <c r="K10" s="11">
        <f>SUM(J$2:J10)/COUNTA(J$2:J10)</f>
        <v>-5.8730158730112086E-4</v>
      </c>
    </row>
    <row r="11" spans="1:16381" x14ac:dyDescent="0.25">
      <c r="A11" s="7" t="s">
        <v>17</v>
      </c>
      <c r="G11" s="9" t="str">
        <f t="shared" si="0"/>
        <v>27.537</v>
      </c>
      <c r="H11" s="9">
        <f t="shared" si="1"/>
        <v>27.536999999999999</v>
      </c>
      <c r="I11" s="11">
        <f>SUM(H$2:H11)/COUNTA(H$2:H11)</f>
        <v>27.517099999999999</v>
      </c>
      <c r="J11" s="11">
        <f t="shared" si="2"/>
        <v>2.2111111111087212E-3</v>
      </c>
      <c r="K11" s="11">
        <f>SUM(J$2:J11)/COUNTA(J$2:J11)</f>
        <v>-2.3749999999989058E-4</v>
      </c>
    </row>
    <row r="12" spans="1:16381" x14ac:dyDescent="0.25">
      <c r="A12" s="7" t="s">
        <v>18</v>
      </c>
      <c r="G12" s="9" t="str">
        <f t="shared" si="0"/>
        <v>27.537</v>
      </c>
      <c r="H12" s="9">
        <f t="shared" si="1"/>
        <v>27.536999999999999</v>
      </c>
      <c r="I12" s="11">
        <f>SUM(H$2:H12)/COUNTA(H$2:H12)</f>
        <v>27.518909090909087</v>
      </c>
      <c r="J12" s="11">
        <f t="shared" si="2"/>
        <v>1.8090909090879848E-3</v>
      </c>
      <c r="K12" s="11">
        <f>SUM(J$2:J12)/COUNTA(J$2:J12)</f>
        <v>-1.0101010101237762E-5</v>
      </c>
    </row>
    <row r="13" spans="1:16381" x14ac:dyDescent="0.25">
      <c r="A13" s="7" t="s">
        <v>19</v>
      </c>
      <c r="G13" s="9" t="str">
        <f t="shared" si="0"/>
        <v>27.545</v>
      </c>
      <c r="H13" s="9">
        <f t="shared" si="1"/>
        <v>27.545000000000002</v>
      </c>
      <c r="I13" s="11">
        <f>SUM(H$2:H13)/COUNTA(H$2:H13)</f>
        <v>27.521083333333333</v>
      </c>
      <c r="J13" s="11">
        <f t="shared" si="2"/>
        <v>2.1742424242461311E-3</v>
      </c>
      <c r="K13" s="11">
        <f>SUM(J$2:J13)/COUNTA(J$2:J13)</f>
        <v>2.0833333333349912E-4</v>
      </c>
    </row>
    <row r="14" spans="1:16381" x14ac:dyDescent="0.25">
      <c r="A14" s="7" t="s">
        <v>20</v>
      </c>
      <c r="G14" s="9" t="str">
        <f t="shared" ref="G14:G22" si="3">MID(A14,7,6)</f>
        <v>27.536</v>
      </c>
      <c r="H14" s="9">
        <f t="shared" si="1"/>
        <v>27.536000000000001</v>
      </c>
      <c r="I14" s="11">
        <f>SUM(H$2:H14)/COUNTA(H$2:H14)</f>
        <v>27.522230769230767</v>
      </c>
      <c r="J14" s="11">
        <f t="shared" si="2"/>
        <v>1.1474358974332688E-3</v>
      </c>
      <c r="K14" s="11">
        <f>SUM(J$2:J14)/COUNTA(J$2:J14)</f>
        <v>2.9370629370620548E-4</v>
      </c>
    </row>
    <row r="15" spans="1:16381" x14ac:dyDescent="0.25">
      <c r="A15" s="7" t="s">
        <v>21</v>
      </c>
      <c r="G15" s="9" t="str">
        <f t="shared" si="3"/>
        <v>27.546</v>
      </c>
      <c r="H15" s="9">
        <f t="shared" si="1"/>
        <v>27.545999999999999</v>
      </c>
      <c r="I15" s="11">
        <f>SUM(H$2:H15)/COUNTA(H$2:H15)</f>
        <v>27.52392857142857</v>
      </c>
      <c r="J15" s="11">
        <f t="shared" si="2"/>
        <v>1.6978021978033553E-3</v>
      </c>
      <c r="K15" s="11">
        <f>SUM(J$2:J15)/COUNTA(J$2:J15)</f>
        <v>4.107142857143013E-4</v>
      </c>
    </row>
    <row r="16" spans="1:16381" x14ac:dyDescent="0.25">
      <c r="A16" s="7" t="s">
        <v>22</v>
      </c>
      <c r="G16" s="9" t="str">
        <f t="shared" si="3"/>
        <v>27.527</v>
      </c>
      <c r="H16" s="9">
        <f t="shared" si="1"/>
        <v>27.527000000000001</v>
      </c>
      <c r="I16" s="11">
        <f>SUM(H$2:H16)/COUNTA(H$2:H16)</f>
        <v>27.524133333333332</v>
      </c>
      <c r="J16" s="11">
        <f t="shared" si="2"/>
        <v>2.0476190476159672E-4</v>
      </c>
      <c r="K16" s="11">
        <f>SUM(J$2:J16)/COUNTA(J$2:J16)</f>
        <v>3.9487179487178556E-4</v>
      </c>
    </row>
    <row r="17" spans="1:11" x14ac:dyDescent="0.25">
      <c r="A17" s="7" t="s">
        <v>23</v>
      </c>
      <c r="G17" s="9" t="str">
        <f t="shared" si="3"/>
        <v>27.551</v>
      </c>
      <c r="H17" s="9">
        <f t="shared" si="1"/>
        <v>27.550999999999998</v>
      </c>
      <c r="I17" s="11">
        <f>SUM(H$2:H17)/COUNTA(H$2:H17)</f>
        <v>27.525812499999997</v>
      </c>
      <c r="J17" s="11">
        <f t="shared" si="2"/>
        <v>1.6791666666655658E-3</v>
      </c>
      <c r="K17" s="11">
        <f>SUM(J$2:J17)/COUNTA(J$2:J17)</f>
        <v>4.8660714285705557E-4</v>
      </c>
    </row>
    <row r="18" spans="1:11" x14ac:dyDescent="0.25">
      <c r="A18" s="7" t="s">
        <v>24</v>
      </c>
      <c r="G18" s="9" t="str">
        <f t="shared" si="3"/>
        <v>27.580</v>
      </c>
      <c r="H18" s="9">
        <f t="shared" si="1"/>
        <v>27.58</v>
      </c>
      <c r="I18" s="11">
        <f>SUM(H$2:H18)/COUNTA(H$2:H18)</f>
        <v>27.528999999999996</v>
      </c>
      <c r="J18" s="11">
        <f t="shared" si="2"/>
        <v>3.1874999999992326E-3</v>
      </c>
      <c r="K18" s="11">
        <f>SUM(J$2:J18)/COUNTA(J$2:J18)</f>
        <v>6.6666666666653405E-4</v>
      </c>
    </row>
    <row r="19" spans="1:11" x14ac:dyDescent="0.25">
      <c r="A19" s="7" t="s">
        <v>25</v>
      </c>
      <c r="G19" s="9" t="str">
        <f t="shared" si="3"/>
        <v>27.552</v>
      </c>
      <c r="H19" s="9">
        <f t="shared" si="1"/>
        <v>27.552</v>
      </c>
      <c r="I19" s="11">
        <f>SUM(H$2:H19)/COUNTA(H$2:H19)</f>
        <v>27.530277777777776</v>
      </c>
      <c r="J19" s="11">
        <f t="shared" si="2"/>
        <v>1.2777777777799315E-3</v>
      </c>
      <c r="K19" s="11">
        <f>SUM(J$2:J19)/COUNTA(J$2:J19)</f>
        <v>7.0486111111112137E-4</v>
      </c>
    </row>
    <row r="20" spans="1:11" x14ac:dyDescent="0.25">
      <c r="A20" s="7" t="s">
        <v>26</v>
      </c>
      <c r="G20" s="9" t="str">
        <f t="shared" si="3"/>
        <v>27.570</v>
      </c>
      <c r="H20" s="9">
        <f t="shared" si="1"/>
        <v>27.57</v>
      </c>
      <c r="I20" s="11">
        <f>SUM(H$2:H20)/COUNTA(H$2:H20)</f>
        <v>27.532368421052631</v>
      </c>
      <c r="J20" s="11">
        <f t="shared" si="2"/>
        <v>2.0906432748546422E-3</v>
      </c>
      <c r="K20" s="11">
        <f>SUM(J$2:J20)/COUNTA(J$2:J20)</f>
        <v>7.8637770897838728E-4</v>
      </c>
    </row>
    <row r="21" spans="1:11" x14ac:dyDescent="0.25">
      <c r="A21" s="7" t="s">
        <v>27</v>
      </c>
      <c r="G21" s="9" t="str">
        <f t="shared" si="3"/>
        <v>27.578</v>
      </c>
      <c r="H21" s="9">
        <f t="shared" si="1"/>
        <v>27.577999999999999</v>
      </c>
      <c r="I21" s="11">
        <f>SUM(H$2:H21)/COUNTA(H$2:H21)</f>
        <v>27.534649999999999</v>
      </c>
      <c r="J21" s="11">
        <f t="shared" si="2"/>
        <v>2.2815789473682457E-3</v>
      </c>
      <c r="K21" s="11">
        <f>SUM(J$2:J21)/COUNTA(J$2:J21)</f>
        <v>8.6944444444449057E-4</v>
      </c>
    </row>
    <row r="22" spans="1:11" x14ac:dyDescent="0.25">
      <c r="A22" s="7" t="s">
        <v>28</v>
      </c>
      <c r="G22" s="9" t="str">
        <f t="shared" si="3"/>
        <v>27.578</v>
      </c>
      <c r="H22" s="9">
        <f t="shared" si="1"/>
        <v>27.577999999999999</v>
      </c>
      <c r="I22" s="11">
        <f>SUM(H$2:H22)/COUNTA(H$2:H22)</f>
        <v>27.536714285714282</v>
      </c>
      <c r="J22" s="11">
        <f t="shared" si="2"/>
        <v>2.0642857142831872E-3</v>
      </c>
      <c r="K22" s="11">
        <f>SUM(J$2:J22)/COUNTA(J$2:J22)</f>
        <v>9.3233082706757988E-4</v>
      </c>
    </row>
    <row r="23" spans="1:11" x14ac:dyDescent="0.25">
      <c r="A23" s="7" t="s">
        <v>34</v>
      </c>
      <c r="G23" s="9" t="str">
        <f t="shared" ref="G23:G33" si="4">MID(A23,7,6)</f>
        <v>27.592</v>
      </c>
      <c r="H23" s="9">
        <f t="shared" si="1"/>
        <v>27.591999999999999</v>
      </c>
      <c r="I23" s="11">
        <f>SUM(H$2:H23)/COUNTA(H$2:H23)</f>
        <v>27.53922727272727</v>
      </c>
      <c r="J23" s="11">
        <f t="shared" si="2"/>
        <v>2.5129870129880771E-3</v>
      </c>
      <c r="K23" s="11">
        <f>SUM(J$2:J23)/COUNTA(J$2:J23)</f>
        <v>1.0113636363636048E-3</v>
      </c>
    </row>
    <row r="24" spans="1:11" x14ac:dyDescent="0.25">
      <c r="A24" s="7" t="s">
        <v>35</v>
      </c>
      <c r="G24" s="9" t="str">
        <f t="shared" si="4"/>
        <v>27.624</v>
      </c>
      <c r="H24" s="9">
        <f t="shared" si="1"/>
        <v>27.623999999999999</v>
      </c>
      <c r="I24" s="11">
        <f>SUM(H$2:H24)/COUNTA(H$2:H24)</f>
        <v>27.542913043478258</v>
      </c>
      <c r="J24" s="11">
        <f t="shared" si="2"/>
        <v>3.685770750987416E-3</v>
      </c>
      <c r="K24" s="11">
        <f>SUM(J$2:J24)/COUNTA(J$2:J24)</f>
        <v>1.1387163561075958E-3</v>
      </c>
    </row>
    <row r="25" spans="1:11" x14ac:dyDescent="0.25">
      <c r="A25" s="7" t="s">
        <v>36</v>
      </c>
      <c r="G25" s="9" t="str">
        <f t="shared" si="4"/>
        <v>27.620</v>
      </c>
      <c r="H25" s="9">
        <f t="shared" si="1"/>
        <v>27.62</v>
      </c>
      <c r="I25" s="11">
        <f>SUM(H$2:H25)/COUNTA(H$2:H25)</f>
        <v>27.546125</v>
      </c>
      <c r="J25" s="11">
        <f t="shared" si="2"/>
        <v>3.2119565217421098E-3</v>
      </c>
      <c r="K25" s="11">
        <f>SUM(J$2:J25)/COUNTA(J$2:J25)</f>
        <v>1.2329545454546191E-3</v>
      </c>
    </row>
    <row r="26" spans="1:11" x14ac:dyDescent="0.25">
      <c r="A26" s="7" t="s">
        <v>37</v>
      </c>
      <c r="G26" s="9" t="str">
        <f t="shared" si="4"/>
        <v>27.637</v>
      </c>
      <c r="H26" s="9">
        <f t="shared" si="1"/>
        <v>27.637</v>
      </c>
      <c r="I26" s="11">
        <f>SUM(H$2:H26)/COUNTA(H$2:H26)</f>
        <v>27.549759999999996</v>
      </c>
      <c r="J26" s="11">
        <f t="shared" si="2"/>
        <v>3.634999999995614E-3</v>
      </c>
      <c r="K26" s="11">
        <f>SUM(J$2:J26)/COUNTA(J$2:J26)</f>
        <v>1.3373913043477057E-3</v>
      </c>
    </row>
    <row r="27" spans="1:11" x14ac:dyDescent="0.25">
      <c r="A27" s="7" t="s">
        <v>38</v>
      </c>
      <c r="G27" s="9" t="str">
        <f t="shared" si="4"/>
        <v>27.598</v>
      </c>
      <c r="H27" s="9">
        <f t="shared" si="1"/>
        <v>27.597999999999999</v>
      </c>
      <c r="I27" s="11">
        <f>SUM(H$2:H27)/COUNTA(H$2:H27)</f>
        <v>27.551615384615381</v>
      </c>
      <c r="J27" s="11">
        <f t="shared" si="2"/>
        <v>1.8553846153857023E-3</v>
      </c>
      <c r="K27" s="11">
        <f>SUM(J$2:J27)/COUNTA(J$2:J27)</f>
        <v>1.3589743589742891E-3</v>
      </c>
    </row>
    <row r="28" spans="1:11" x14ac:dyDescent="0.25">
      <c r="A28" s="7" t="s">
        <v>39</v>
      </c>
      <c r="G28" s="9" t="str">
        <f t="shared" si="4"/>
        <v>27.631</v>
      </c>
      <c r="H28" s="9">
        <f t="shared" si="1"/>
        <v>27.631</v>
      </c>
      <c r="I28" s="11">
        <f>SUM(H$2:H28)/COUNTA(H$2:H28)</f>
        <v>27.554555555555549</v>
      </c>
      <c r="J28" s="11">
        <f t="shared" si="2"/>
        <v>2.9401709401675191E-3</v>
      </c>
      <c r="K28" s="11">
        <f>SUM(J$2:J28)/COUNTA(J$2:J28)</f>
        <v>1.4222222222220182E-3</v>
      </c>
    </row>
    <row r="29" spans="1:11" x14ac:dyDescent="0.25">
      <c r="A29" s="7" t="s">
        <v>40</v>
      </c>
      <c r="G29" s="9" t="str">
        <f t="shared" si="4"/>
        <v>27.637</v>
      </c>
      <c r="H29" s="9">
        <f t="shared" si="1"/>
        <v>27.637</v>
      </c>
      <c r="I29" s="11">
        <f>SUM(H$2:H29)/COUNTA(H$2:H29)</f>
        <v>27.557499999999997</v>
      </c>
      <c r="J29" s="11">
        <f t="shared" si="2"/>
        <v>2.9444444444486351E-3</v>
      </c>
      <c r="K29" s="11">
        <f>SUM(J$2:J29)/COUNTA(J$2:J29)</f>
        <v>1.4807692307691957E-3</v>
      </c>
    </row>
    <row r="30" spans="1:11" x14ac:dyDescent="0.25">
      <c r="A30" s="7" t="s">
        <v>41</v>
      </c>
      <c r="G30" s="9" t="str">
        <f t="shared" si="4"/>
        <v>27.638</v>
      </c>
      <c r="H30" s="9">
        <f t="shared" si="1"/>
        <v>27.638000000000002</v>
      </c>
      <c r="I30" s="11">
        <f>SUM(H$2:H30)/COUNTA(H$2:H30)</f>
        <v>27.560275862068963</v>
      </c>
      <c r="J30" s="11">
        <f t="shared" si="2"/>
        <v>2.7758620689652957E-3</v>
      </c>
      <c r="K30" s="11">
        <f>SUM(J$2:J30)/COUNTA(J$2:J30)</f>
        <v>1.5287356321838661E-3</v>
      </c>
    </row>
    <row r="31" spans="1:11" x14ac:dyDescent="0.25">
      <c r="A31" s="7" t="s">
        <v>42</v>
      </c>
      <c r="G31" s="9" t="str">
        <f t="shared" si="4"/>
        <v>27.662</v>
      </c>
      <c r="H31" s="9">
        <f t="shared" si="1"/>
        <v>27.661999999999999</v>
      </c>
      <c r="I31" s="11">
        <f>SUM(H$2:H31)/COUNTA(H$2:H31)</f>
        <v>27.563666666666666</v>
      </c>
      <c r="J31" s="11">
        <f t="shared" si="2"/>
        <v>3.3908045977035783E-3</v>
      </c>
      <c r="K31" s="11">
        <f>SUM(J$2:J31)/COUNTA(J$2:J31)</f>
        <v>1.5952380952381415E-3</v>
      </c>
    </row>
    <row r="32" spans="1:11" x14ac:dyDescent="0.25">
      <c r="A32" s="7" t="s">
        <v>43</v>
      </c>
      <c r="G32" s="9" t="str">
        <f t="shared" si="4"/>
        <v>27.628</v>
      </c>
      <c r="H32" s="9">
        <f t="shared" si="1"/>
        <v>27.628</v>
      </c>
      <c r="I32" s="11">
        <f>SUM(H$2:H32)/COUNTA(H$2:H32)</f>
        <v>27.565741935483871</v>
      </c>
      <c r="J32" s="11">
        <f t="shared" si="2"/>
        <v>2.0752688172045453E-3</v>
      </c>
      <c r="K32" s="11">
        <f>SUM(J$2:J32)/COUNTA(J$2:J32)</f>
        <v>1.6117908787542244E-3</v>
      </c>
    </row>
    <row r="33" spans="1:11" x14ac:dyDescent="0.25">
      <c r="A33" s="7" t="s">
        <v>44</v>
      </c>
      <c r="G33" s="9" t="str">
        <f t="shared" si="4"/>
        <v>27.670</v>
      </c>
      <c r="H33" s="9">
        <f t="shared" si="1"/>
        <v>27.67</v>
      </c>
      <c r="I33" s="11">
        <f>SUM(H$2:H33)/COUNTA(H$2:H33)</f>
        <v>27.568999999999999</v>
      </c>
      <c r="J33" s="11">
        <f t="shared" si="2"/>
        <v>3.2580645161282007E-3</v>
      </c>
      <c r="K33" s="11">
        <f>SUM(J$2:J33)/COUNTA(J$2:J33)</f>
        <v>1.6666666666666904E-3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Error Calculator</vt:lpstr>
      <vt:lpstr>Running Error Values 2 (3)</vt:lpstr>
      <vt:lpstr>Running Error Values 2 (2)</vt:lpstr>
      <vt:lpstr>Running Error Values 2</vt:lpstr>
      <vt:lpstr>Running Error Values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derosa</dc:creator>
  <cp:lastModifiedBy>john derosa</cp:lastModifiedBy>
  <dcterms:created xsi:type="dcterms:W3CDTF">2021-12-05T15:44:11Z</dcterms:created>
  <dcterms:modified xsi:type="dcterms:W3CDTF">2021-12-24T21:52:59Z</dcterms:modified>
</cp:coreProperties>
</file>